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gemeindebx.sharepoint.com/sites/URBANISTIK/Freigegebene Dokumente/4.2 - URBANISTICA/4.2-Intern/IRENE/Berechnung EINGRIFFSGEBÜHREN/Vorlage/"/>
    </mc:Choice>
  </mc:AlternateContent>
  <xr:revisionPtr revIDLastSave="102" documentId="13_ncr:1_{E376CC8C-EBCB-484B-A0D2-843128250099}" xr6:coauthVersionLast="47" xr6:coauthVersionMax="47" xr10:uidLastSave="{A982D610-7317-4BA7-9267-F6CCAF10538A}"/>
  <workbookProtection workbookAlgorithmName="SHA-512" workbookHashValue="A5wibkTuem9nKbCT5amClZg52R2FkCZSzrl5Ru2Ai3FPStJ1e37n3j/D+VtPBsyg45dXMUjbwS4WfwYb1fRTZA==" workbookSaltValue="I0qLjQrsFemBbi3RpIcKFA==" workbookSpinCount="100000" lockStructure="1"/>
  <bookViews>
    <workbookView xWindow="25080" yWindow="-120" windowWidth="25440" windowHeight="15270" xr2:uid="{00000000-000D-0000-FFFF-FFFF00000000}"/>
  </bookViews>
  <sheets>
    <sheet name="Brixen - Bressanone" sheetId="1" r:id="rId1"/>
    <sheet name="Lüsen - Luson" sheetId="2" r:id="rId2"/>
  </sheets>
  <definedNames>
    <definedName name="_xlnm.Print_Area" localSheetId="0">'Brixen - Bressanone'!$A$1:$AB$57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K7" i="1" s="1"/>
  <c r="H35" i="1" l="1"/>
  <c r="G14" i="1"/>
  <c r="K14" i="1" s="1"/>
  <c r="G13" i="1"/>
  <c r="K13" i="1" s="1"/>
  <c r="G8" i="1"/>
  <c r="G9" i="1"/>
  <c r="G10" i="1"/>
  <c r="G11" i="1"/>
  <c r="G12" i="1"/>
  <c r="G15" i="1"/>
  <c r="G6" i="1"/>
  <c r="C40" i="1" l="1"/>
  <c r="C47" i="1"/>
  <c r="F42" i="1"/>
  <c r="C43" i="1"/>
  <c r="F43" i="1"/>
  <c r="K48" i="1"/>
  <c r="C41" i="1"/>
  <c r="C39" i="1"/>
  <c r="C46" i="1"/>
  <c r="C44" i="1"/>
  <c r="F39" i="1"/>
  <c r="F45" i="1"/>
  <c r="C45" i="1"/>
  <c r="C42" i="1"/>
  <c r="K39" i="1" l="1"/>
  <c r="K43" i="1"/>
  <c r="K47" i="1"/>
  <c r="G12" i="2" l="1"/>
  <c r="K32" i="2" l="1"/>
  <c r="H22" i="2"/>
  <c r="G13" i="2"/>
  <c r="K13" i="2" s="1"/>
  <c r="K12" i="2"/>
  <c r="G11" i="2"/>
  <c r="K11" i="2" s="1"/>
  <c r="G10" i="2"/>
  <c r="K10" i="2" s="1"/>
  <c r="G9" i="2"/>
  <c r="K9" i="2" s="1"/>
  <c r="G8" i="2"/>
  <c r="K8" i="2" s="1"/>
  <c r="G7" i="2"/>
  <c r="K7" i="2" s="1"/>
  <c r="G6" i="2"/>
  <c r="K6" i="2" s="1"/>
  <c r="F31" i="2" l="1"/>
  <c r="F26" i="2"/>
  <c r="F30" i="2"/>
  <c r="K30" i="2" s="1"/>
  <c r="F29" i="2"/>
  <c r="F28" i="2"/>
  <c r="C26" i="2"/>
  <c r="G14" i="2" s="1"/>
  <c r="K14" i="2" s="1"/>
  <c r="K15" i="2" s="1"/>
  <c r="F27" i="2"/>
  <c r="C28" i="2"/>
  <c r="C27" i="2"/>
  <c r="C29" i="2"/>
  <c r="C31" i="2"/>
  <c r="C30" i="2"/>
  <c r="K6" i="1"/>
  <c r="K46" i="1"/>
  <c r="K27" i="2" l="1"/>
  <c r="K26" i="2"/>
  <c r="K28" i="2"/>
  <c r="K31" i="2"/>
  <c r="K29" i="2"/>
  <c r="K15" i="1"/>
  <c r="K12" i="1"/>
  <c r="K11" i="1"/>
  <c r="K10" i="1"/>
  <c r="K9" i="1"/>
  <c r="K8" i="1"/>
  <c r="K16" i="1" l="1"/>
  <c r="K33" i="2"/>
  <c r="K35" i="2" s="1"/>
  <c r="K37" i="2" s="1"/>
  <c r="G40" i="2" s="1"/>
  <c r="G41" i="2" s="1"/>
  <c r="K44" i="1"/>
  <c r="K40" i="1"/>
  <c r="K45" i="1"/>
  <c r="K41" i="1"/>
  <c r="K42" i="1"/>
  <c r="K49" i="1" s="1"/>
  <c r="G42" i="2" l="1"/>
</calcChain>
</file>

<file path=xl/sharedStrings.xml><?xml version="1.0" encoding="utf-8"?>
<sst xmlns="http://schemas.openxmlformats.org/spreadsheetml/2006/main" count="156" uniqueCount="110">
  <si>
    <t>a</t>
  </si>
  <si>
    <t>b</t>
  </si>
  <si>
    <t>c</t>
  </si>
  <si>
    <t>d.1</t>
  </si>
  <si>
    <t>d.2</t>
  </si>
  <si>
    <t>e</t>
  </si>
  <si>
    <t>f</t>
  </si>
  <si>
    <t>g</t>
  </si>
  <si>
    <t>prod. Gewerbe &amp; Großhandel in Gewerbegebiete
attvitá produttiva e commercio all’ingrosso in zone per insediamenti produttivi</t>
  </si>
  <si>
    <t>d</t>
  </si>
  <si>
    <t xml:space="preserve">der Baukosten/m³  / del costo di costruzione/m³ </t>
  </si>
  <si>
    <t>Wohnung                                                                                                                                  Abitazione</t>
  </si>
  <si>
    <t>prod. Gewerbe &amp; Großhandel attvitá produttiva e commercio all’ingrosso</t>
  </si>
  <si>
    <t>Detailhandel                                         Comercio al dettaglio</t>
  </si>
  <si>
    <t xml:space="preserve">Landwirtschaft                                   Agricoltura </t>
  </si>
  <si>
    <t>öffentliche Einrichtungen                        opere di interesse pubblico</t>
  </si>
  <si>
    <t>konventionierte Wohnung                  abitazione convenzionata</t>
  </si>
  <si>
    <t>Wohnbauzonen                                        Zone residenziali</t>
  </si>
  <si>
    <t>Gewerbegebiete (inkl. Touristikzonen)                Zone per insediamenti produttivi (comprese zone per impianti turistici)</t>
  </si>
  <si>
    <t>Private Grünzone                                        Zona di verde privato</t>
  </si>
  <si>
    <t>Landwirtschaftsgebiet                                 Zona di verde agricolo</t>
  </si>
  <si>
    <t>Wald                                                                     bosco</t>
  </si>
  <si>
    <t>Alpine Grünzone                                            Zona di verde alpino</t>
  </si>
  <si>
    <t>Zone f. öffentliche Einrichtungen                  Zona p. opere di interesse pubblico</t>
  </si>
  <si>
    <t>Insgesamt                                        totale</t>
  </si>
  <si>
    <t>primäre Erschl.     Urb. Primaria [€/m³]</t>
  </si>
  <si>
    <t>Zone laut Bauleitplan                                 Zona in Piano Urbanistico</t>
  </si>
  <si>
    <t>BAUKOSTENANGABE / CONTRIBUTO SUL COSTO DI COSTRUZIONE</t>
  </si>
  <si>
    <t>ERSCHLIESSUNGSBEITRAG / CONTRIBUTO di URBANIZZAZIONE</t>
  </si>
  <si>
    <t>h</t>
  </si>
  <si>
    <t>Bitte m³ eingeben inserire m³</t>
  </si>
  <si>
    <t>kosten pro abschnitt costo per sezione</t>
  </si>
  <si>
    <t>gesamt kosten:                costi totali:</t>
  </si>
  <si>
    <t xml:space="preserve">Baukosten/m³                                    costo di costruzione/m³ </t>
  </si>
  <si>
    <t>Zweckbestimmungen - Art. 23                                                                                                     destinazione d'uso - Art. 23</t>
  </si>
  <si>
    <t>Dienstleistung                                          Attività terziaria</t>
  </si>
  <si>
    <t>2. Rate                                               2. Rata</t>
  </si>
  <si>
    <t>1. Rate                                                          1. Rata</t>
  </si>
  <si>
    <t>m³/GVH / m³/UCG</t>
  </si>
  <si>
    <t>Stall                                                                  stalla</t>
  </si>
  <si>
    <t>sekundäre Erschl.                    urb. Secondaria [€/m³]</t>
  </si>
  <si>
    <t>Kosten / Costi</t>
  </si>
  <si>
    <t>Werte / valori</t>
  </si>
  <si>
    <t>auszufüllender Bereich / campo obbligatorio</t>
  </si>
  <si>
    <t>Zu bezahlen                                     da pagare</t>
  </si>
  <si>
    <t xml:space="preserve">der Baukosten/m³                                           del costo di costruzione/m³ </t>
  </si>
  <si>
    <t>Bitte alle Semester aktualisieren / Si prega di aggiornare ad ogni semestre*</t>
  </si>
  <si>
    <t xml:space="preserve">* Baukosten werden von der Landesregierung Ende Juni und Ende Dezember  für die folgenden 6 Monate Festgelegt                                                                </t>
  </si>
  <si>
    <t xml:space="preserve">* I costi di costruzione sono fissati dalla Giunta Provinciale a fine giugno e a fine dicembre per i 6 mesi successivi </t>
  </si>
  <si>
    <t>** in caso di allaccio mancante alla rete fognaria o idrica, viene calcolata automaticamente la riduzione del 30% dell'urbanizzazione primaria</t>
  </si>
  <si>
    <t>Bitte alle Semester aktualisieren / Si prega di aggiornare ad ogni semestre</t>
  </si>
  <si>
    <t>Verfügt das Gebäude über einen Trinkwasser- oder Kanalanschluss?**                                                       Ha un allacciamento all'acqua potabile o alla rete fognaria?**</t>
  </si>
  <si>
    <t>** in caso di allaccio mancante alla rete fognaria o idrica, viene calcolata automaticamente la riduzione del 25% dell'urbanizzazione primaria</t>
  </si>
  <si>
    <t>** bei fehlenden Trinkwasser- oder Kanalanschluss wird die Reduzierung von 25% der primären Erschließungsbeiträge automatisch verrechnet</t>
  </si>
  <si>
    <t>gesamt kosten:              costi totali:</t>
  </si>
  <si>
    <t>01.01.2023 -  31.12.2023</t>
  </si>
  <si>
    <t>Berechnungsgrundlage = oberirdische und unteridische Baumasse im gesamten Gemeindegebiet - pro Kubikmeter hohl für voll (Art. 3 Berechnungsgrundlage der Eingriffsgebühr)</t>
  </si>
  <si>
    <t>base di calcolo = volumetria fuori terra ed interrata dell'intero territorio comunale - vuoto per pieno (art. 3 base di calcolo del contributo di intervento )</t>
  </si>
  <si>
    <t>Gesamtkosten:                costi totali:</t>
  </si>
  <si>
    <t>gastgewerbliche Tätigkeit
 attvitá di esercizio pubblico</t>
  </si>
  <si>
    <t>öffentliche Dienste und Einrichtungen von öffentlichem Interesse
 attvitá di esercizio pubblico</t>
  </si>
  <si>
    <t>Dienstleistung
 Attività di servizio</t>
  </si>
  <si>
    <t>Einzelhandel
Commercio al dettaglio</t>
  </si>
  <si>
    <t>Handwerkstätigkeit, Industrie, Großhandel und Einzelhandel gemäß Art. 33, Absätze 3, 4, 5 und 7
Attività artigianale, industriale, di commercio all'ingrosso e commercio al dettaglio ai sensi dell'articolo 33, commi 3, 4, 5 e 7</t>
  </si>
  <si>
    <t>Stall 
Stalla</t>
  </si>
  <si>
    <t>Wohnen
Abitazione</t>
  </si>
  <si>
    <r>
      <t>Verfügt das Gebäude über einen Trinkwasser- oder Kanalanschluss?</t>
    </r>
    <r>
      <rPr>
        <sz val="16"/>
        <color theme="1"/>
        <rFont val="Arial Narrow"/>
        <family val="2"/>
      </rPr>
      <t>**</t>
    </r>
    <r>
      <rPr>
        <sz val="12"/>
        <color theme="1"/>
        <rFont val="Arial Narrow"/>
        <family val="2"/>
      </rPr>
      <t xml:space="preserve">                                                       Ha un allacciamento all'acqua potabile o alla rete fognaria?</t>
    </r>
    <r>
      <rPr>
        <sz val="16"/>
        <color theme="1"/>
        <rFont val="Arial Narrow"/>
        <family val="2"/>
      </rPr>
      <t>**</t>
    </r>
  </si>
  <si>
    <t>01.01.2024 -  31.12.2024</t>
  </si>
  <si>
    <t>Dienstwohnungen
Alloggi di servizio</t>
  </si>
  <si>
    <t>f.1</t>
  </si>
  <si>
    <t>f.2</t>
  </si>
  <si>
    <t>f.3</t>
  </si>
  <si>
    <t>Einzelhandel innerhalb des Gewerbegebietes gemäß Art. 33, Absatz 10
Commercio al dettaglio all'interno della zona produttiva ai sensi dell'articolo 33,comma 10</t>
  </si>
  <si>
    <t>Gesamtkosten    
Costi totali</t>
  </si>
  <si>
    <r>
      <t xml:space="preserve">Im Falle von Anlagen, welche </t>
    </r>
    <r>
      <rPr>
        <b/>
        <sz val="12"/>
        <color theme="1"/>
        <rFont val="Arial Narrow"/>
        <family val="2"/>
      </rPr>
      <t>nicht</t>
    </r>
    <r>
      <rPr>
        <sz val="12"/>
        <color theme="1"/>
        <rFont val="Arial Narrow"/>
        <family val="2"/>
      </rPr>
      <t xml:space="preserve"> für </t>
    </r>
    <r>
      <rPr>
        <b/>
        <sz val="12"/>
        <color theme="1"/>
        <rFont val="Arial Narrow"/>
        <family val="2"/>
      </rPr>
      <t xml:space="preserve">Wohnzwecke </t>
    </r>
    <r>
      <rPr>
        <sz val="12"/>
        <color theme="1"/>
        <rFont val="Arial Narrow"/>
        <family val="2"/>
      </rPr>
      <t xml:space="preserve">genutzt werden und bei denen die </t>
    </r>
    <r>
      <rPr>
        <b/>
        <sz val="12"/>
        <color theme="1"/>
        <rFont val="Arial Narrow"/>
        <family val="2"/>
      </rPr>
      <t>lichte Raumhöhe</t>
    </r>
    <r>
      <rPr>
        <sz val="12"/>
        <color theme="1"/>
        <rFont val="Arial Narrow"/>
        <family val="2"/>
      </rPr>
      <t xml:space="preserve"> der einzelnen Stockwerke </t>
    </r>
    <r>
      <rPr>
        <b/>
        <sz val="12"/>
        <color theme="1"/>
        <rFont val="Arial Narrow"/>
        <family val="2"/>
      </rPr>
      <t>drei Meter überschreitet</t>
    </r>
    <r>
      <rPr>
        <sz val="12"/>
        <color theme="1"/>
        <rFont val="Arial Narrow"/>
        <family val="2"/>
      </rPr>
      <t xml:space="preserve">, werden </t>
    </r>
    <r>
      <rPr>
        <b/>
        <sz val="12"/>
        <color theme="1"/>
        <rFont val="Arial Narrow"/>
        <family val="2"/>
      </rPr>
      <t>für die Berechnung</t>
    </r>
    <r>
      <rPr>
        <sz val="12"/>
        <color theme="1"/>
        <rFont val="Arial Narrow"/>
        <family val="2"/>
      </rPr>
      <t xml:space="preserve"> der Baukostenabgabe </t>
    </r>
    <r>
      <rPr>
        <b/>
        <sz val="12"/>
        <color theme="1"/>
        <rFont val="Arial Narrow"/>
        <family val="2"/>
      </rPr>
      <t>für jedes Stockwerk</t>
    </r>
    <r>
      <rPr>
        <sz val="12"/>
        <color theme="1"/>
        <rFont val="Arial Narrow"/>
        <family val="2"/>
      </rPr>
      <t xml:space="preserve"> nur </t>
    </r>
    <r>
      <rPr>
        <b/>
        <sz val="12"/>
        <color theme="1"/>
        <rFont val="Arial Narrow"/>
        <family val="2"/>
      </rPr>
      <t>drei Meter</t>
    </r>
    <r>
      <rPr>
        <sz val="12"/>
        <color theme="1"/>
        <rFont val="Arial Narrow"/>
        <family val="2"/>
      </rPr>
      <t xml:space="preserve"> Höhe berechnet. </t>
    </r>
  </si>
  <si>
    <t>Die primäre und sekundäre Erschließungsgebühr ist für jene Gebäudeteile nicht geschuldet, die bestimmt sind für:</t>
  </si>
  <si>
    <t xml:space="preserve">Il contributo di urbanizzazione primaria e secondaria non è dovuto per le parti di edificio destinate a: </t>
  </si>
  <si>
    <t xml:space="preserve">landwirtschaftliche Tätigkeit 
Attività agricola </t>
  </si>
  <si>
    <t>gastgewerbliche Tätigkeit (inkl. Private Vermietung Gästezimmer u möblierte Ferienwohnungen du Urlaub auf dem Bauernhof)
 attvitá di esercizio pubblico (incluso affitto di camere e appartamenti ammobiliati per ferie e attività agrituristiche)</t>
  </si>
  <si>
    <t>Personalzimmer, Personalunterkünfte und Dienstwohnungen
Stanza e allogio per collaboratorio nonchè allogio di serrvizio</t>
  </si>
  <si>
    <t>Die Baukostenabgabe ist nicht geschuldet für:
b) unterirdische Baumasse, die für Aufzüge 
bestimmt ist,</t>
  </si>
  <si>
    <t>a) unterirdische Wasserspeicher für Trinkwasser, Beregnung oder Beschneiung und die dazugehörigen technischen unterirdischen Anlagen,</t>
  </si>
  <si>
    <t xml:space="preserve">b) unterirdische Baumasse, die für Aufzüge </t>
  </si>
  <si>
    <t>c) unterirdische Technikräume, die ausschließlich für die Unterbringung der für die Nutzung des Gebäudes notwendigen technischen Anlagen bestimmt und nicht anderweitig nutzbar sind,</t>
  </si>
  <si>
    <t>Il contributo sul costo di costruzione non è dovuto per</t>
  </si>
  <si>
    <t xml:space="preserve"> a) serbatoi d’acqua interrati per acqua potabile e acqua per irrigazione o innevamento, compresi i relativi impianti tecnici interrati; </t>
  </si>
  <si>
    <t xml:space="preserve">b) volumetria interrata destinata ad ascensori, </t>
  </si>
  <si>
    <t xml:space="preserve">c) locali tecnici interrati destinati esclusivamente alla sistemazione di impianti tecnici necessari all'uso dell'edificio e che non sono diversamente utilizzabili; </t>
  </si>
  <si>
    <r>
      <t xml:space="preserve">In caso di impianti </t>
    </r>
    <r>
      <rPr>
        <b/>
        <i/>
        <sz val="12"/>
        <color theme="1"/>
        <rFont val="Arial Narrow"/>
        <family val="2"/>
      </rPr>
      <t>non destinati ad uso residenziale</t>
    </r>
    <r>
      <rPr>
        <i/>
        <sz val="12"/>
        <color theme="1"/>
        <rFont val="Arial Narrow"/>
        <family val="2"/>
      </rPr>
      <t xml:space="preserve">, con </t>
    </r>
    <r>
      <rPr>
        <b/>
        <i/>
        <sz val="12"/>
        <color theme="1"/>
        <rFont val="Arial Narrow"/>
        <family val="2"/>
      </rPr>
      <t>luce netta</t>
    </r>
    <r>
      <rPr>
        <i/>
        <sz val="12"/>
        <color theme="1"/>
        <rFont val="Arial Narrow"/>
        <family val="2"/>
      </rPr>
      <t xml:space="preserve"> interna dei singoli piani s</t>
    </r>
    <r>
      <rPr>
        <b/>
        <i/>
        <sz val="12"/>
        <color theme="1"/>
        <rFont val="Arial Narrow"/>
        <family val="2"/>
      </rPr>
      <t>uperiore a tre metri</t>
    </r>
    <r>
      <rPr>
        <i/>
        <sz val="12"/>
        <color theme="1"/>
        <rFont val="Arial Narrow"/>
        <family val="2"/>
      </rPr>
      <t xml:space="preserve">, per il calcolo del contributo sul costo di costruzione viene </t>
    </r>
    <r>
      <rPr>
        <b/>
        <i/>
        <sz val="12"/>
        <color theme="1"/>
        <rFont val="Arial Narrow"/>
        <family val="2"/>
      </rPr>
      <t>computata solo l’altezza di tre metri per ogni piano</t>
    </r>
  </si>
  <si>
    <t>Wohnen mit Bindung lt. Art 39
Abitazione con vincolo ai sensi dell'art.39</t>
  </si>
  <si>
    <t xml:space="preserve">* I costi di costruzione sono fissati dalla Giunta Provinciale a fine giugno e a fine dicembre per i 6 mesi successivi                                                              </t>
  </si>
  <si>
    <t>** bei fehlenden Trinkwasser- oder Kanalanschluss wird die Reduzierung von 30% der primären Erschließungsbeiträge automatisch verrechnet</t>
  </si>
  <si>
    <t>Zweckbestimmungen - Art. 23 
destinazione d'uso - Art. 23</t>
  </si>
  <si>
    <t xml:space="preserve">Dienstwohnungen 
Alloggi di servizio </t>
  </si>
  <si>
    <t>Nein</t>
  </si>
  <si>
    <t>d) unterirdische Baumasse, die für Garagen/Autoabstellplätze und Fahrradabstellplätze bestimmt sind, begrenzt auf die Anzahl gemäß gesetzlichen Mindestanforderungen und die Größe von 18m² (PKW) bzw. 1,20m² (Fahrrad) pro Stellplatz nicht überschreitet.</t>
  </si>
  <si>
    <t>d) volume interrato destinato ad autorimesse/posti auto e posti bici, limitato al numero conforme ai requisiti minimi di legge e non superiori alla dimensione di 18m² per posto auto o 1,20m² per posto bici.</t>
  </si>
  <si>
    <t>c) unterirdische Baumasse, die für Garagen/Autoabstellplätze und Fahrradabstellplätze bestimmt sind, begrenzt auf die Anzahl gemäß gesetzlichen Mindestanforderungen und die Größe von 18m² (PKW) bzw. 1,20m² (Fahrrad) pro Stellplatz nicht überschreitet.</t>
  </si>
  <si>
    <t>e) unterirdische Baumasse, die für Keller bestimmt ist, welche Zubehör zu einer Wohnung bilden und max. 15m² Fläche aufweisen.</t>
  </si>
  <si>
    <t>e) volume interrato destinato a cantine, che costituiscono un accessorio dell'abitazione e hanno una superficie massima di 15m²</t>
  </si>
  <si>
    <t>c) volume interrato destinato ad autorimesse/posti auto e posti bici, limitato al numero conforme ai requisiti minimi di legge e non superiori alla dimensione di 18m² per posto auto o 1,20m² per posto bici.</t>
  </si>
  <si>
    <t>d) volume interrato destinato a cantine, che costituiscono un accessorio dell'abitazione e hanno una superficie massima di 15m²</t>
  </si>
  <si>
    <t>d) unterirdische Baumasse, die für Keller bestimmt ist, welche Zubehör zu einer Wohnung bilden und max. 15m² Fläche aufweisen.</t>
  </si>
  <si>
    <t>landwirtschaftliche Tätigkeit (Baumasse Zweckbestimmung Wohnen an der Hofstelle des geschlossenen Hofes lt Art 37, Absatz 4)
Attività agricola (volumetria con destinazione abitazione nella sede del maso chiuso ai sensi dell'articolo 37, comma 4)</t>
  </si>
  <si>
    <t xml:space="preserve">f) Wirtschaftsgebäude laut Art. 81, d) des LG9/2018 </t>
  </si>
  <si>
    <t>f) per i fabbricati rurali di cui all'articolo 81, d) della legge provinciale 9/2018</t>
  </si>
  <si>
    <t xml:space="preserve">a) Gebäudeteile, die für Heizräume bestimmt sind; </t>
  </si>
  <si>
    <t xml:space="preserve">b) Gebäudeteile, die für außenliegende Fluchttreppen bestimmt sind, sofern deren Realisierung gesetzlich vorgeschrieben ist; </t>
  </si>
  <si>
    <t>a) parti di edificio destinate a locali caldaia;</t>
  </si>
  <si>
    <t xml:space="preserve">b) parti di edificio destinate a scale di sicurezza esterne la cui realizzazione è obbligatoria per legge.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</si>
</sst>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407]_-;\-* #,##0.00\ [$€-407]_-;_-* &quot;-&quot;??\ [$€-407]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Narrow"/>
      <family val="2"/>
    </font>
    <font>
      <b/>
      <sz val="20"/>
      <color theme="1"/>
      <name val="Calibri"/>
      <family val="2"/>
      <scheme val="minor"/>
    </font>
    <font>
      <b/>
      <sz val="12"/>
      <color theme="1"/>
      <name val="Arial Narrow"/>
      <family val="2"/>
    </font>
    <font>
      <sz val="9"/>
      <color theme="1"/>
      <name val="Calibri"/>
      <family val="2"/>
      <scheme val="minor"/>
    </font>
    <font>
      <sz val="22"/>
      <color theme="1"/>
      <name val="Calibri"/>
      <family val="2"/>
      <scheme val="minor"/>
    </font>
    <font>
      <sz val="14"/>
      <color theme="1"/>
      <name val="Calibri"/>
      <family val="2"/>
      <scheme val="minor"/>
    </font>
    <font>
      <sz val="16"/>
      <color theme="1"/>
      <name val="Calibri"/>
      <family val="2"/>
      <scheme val="minor"/>
    </font>
    <font>
      <b/>
      <sz val="14"/>
      <color theme="1"/>
      <name val="Arial Narrow"/>
      <family val="2"/>
    </font>
    <font>
      <sz val="14"/>
      <color theme="1"/>
      <name val="Arial Narrow"/>
      <family val="2"/>
    </font>
    <font>
      <sz val="48"/>
      <color theme="1"/>
      <name val="Calibri"/>
      <family val="2"/>
      <scheme val="minor"/>
    </font>
    <font>
      <sz val="36"/>
      <color theme="1"/>
      <name val="Calibri"/>
      <family val="2"/>
      <scheme val="minor"/>
    </font>
    <font>
      <sz val="12"/>
      <color theme="1"/>
      <name val="Calibri"/>
      <family val="2"/>
      <scheme val="minor"/>
    </font>
    <font>
      <b/>
      <sz val="20"/>
      <color theme="1"/>
      <name val="Arial Narrow"/>
      <family val="2"/>
    </font>
    <font>
      <sz val="11"/>
      <color theme="1"/>
      <name val="Arial Narrow"/>
      <family val="2"/>
    </font>
    <font>
      <b/>
      <sz val="11"/>
      <color theme="1"/>
      <name val="Arial Narrow"/>
      <family val="2"/>
    </font>
    <font>
      <sz val="14"/>
      <color rgb="FFFF0000"/>
      <name val="Arial Narrow"/>
      <family val="2"/>
    </font>
    <font>
      <sz val="48"/>
      <color theme="1"/>
      <name val="Arial Narrow"/>
      <family val="2"/>
    </font>
    <font>
      <sz val="16"/>
      <color theme="1"/>
      <name val="Arial Narrow"/>
      <family val="2"/>
    </font>
    <font>
      <sz val="48"/>
      <color rgb="FFFF0000"/>
      <name val="Arial Narrow"/>
      <family val="2"/>
    </font>
    <font>
      <sz val="11"/>
      <color theme="5" tint="0.39997558519241921"/>
      <name val="Arial Narrow"/>
      <family val="2"/>
    </font>
    <font>
      <sz val="9"/>
      <color theme="1"/>
      <name val="Arial Narrow"/>
      <family val="2"/>
    </font>
    <font>
      <sz val="36"/>
      <color theme="1"/>
      <name val="Arial Narrow"/>
      <family val="2"/>
    </font>
    <font>
      <i/>
      <sz val="12"/>
      <color theme="1"/>
      <name val="Arial Narrow"/>
      <family val="2"/>
    </font>
    <font>
      <i/>
      <sz val="11"/>
      <color theme="1"/>
      <name val="Calibri"/>
      <family val="2"/>
      <scheme val="minor"/>
    </font>
    <font>
      <b/>
      <i/>
      <sz val="12"/>
      <color theme="1"/>
      <name val="Arial Narrow"/>
      <family val="2"/>
    </font>
    <font>
      <sz val="11"/>
      <name val="Arial Narrow"/>
      <family val="2"/>
    </font>
    <font>
      <sz val="12"/>
      <name val="Arial Narrow"/>
      <family val="2"/>
    </font>
    <font>
      <sz val="14"/>
      <name val="Arial Narrow"/>
      <family val="2"/>
    </font>
  </fonts>
  <fills count="10">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22">
    <xf numFmtId="0" fontId="0" fillId="0" borderId="0" xfId="0"/>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0" fillId="5" borderId="1" xfId="0" applyFill="1" applyBorder="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0" borderId="0" xfId="0" applyAlignment="1">
      <alignment vertical="center" wrapText="1"/>
    </xf>
    <xf numFmtId="0" fontId="9" fillId="4" borderId="16" xfId="0" applyFont="1" applyFill="1" applyBorder="1" applyAlignment="1">
      <alignment horizontal="left" vertical="center"/>
    </xf>
    <xf numFmtId="0" fontId="9" fillId="6" borderId="18" xfId="0" applyFont="1" applyFill="1" applyBorder="1" applyAlignment="1">
      <alignment horizontal="left" vertical="center"/>
    </xf>
    <xf numFmtId="0" fontId="0" fillId="5" borderId="1" xfId="0" applyFill="1" applyBorder="1" applyAlignment="1">
      <alignment horizontal="center" vertical="center" wrapText="1"/>
    </xf>
    <xf numFmtId="0" fontId="8" fillId="0" borderId="0" xfId="0" applyFont="1" applyAlignment="1">
      <alignment vertical="center" wrapText="1"/>
    </xf>
    <xf numFmtId="0" fontId="9" fillId="5" borderId="16" xfId="0" applyFont="1" applyFill="1" applyBorder="1" applyAlignment="1">
      <alignment horizontal="left" vertical="center"/>
    </xf>
    <xf numFmtId="0" fontId="9" fillId="7" borderId="13" xfId="0" applyFont="1" applyFill="1" applyBorder="1" applyAlignment="1">
      <alignment horizontal="left" vertical="center"/>
    </xf>
    <xf numFmtId="0" fontId="9" fillId="8" borderId="0" xfId="0" applyFont="1" applyFill="1" applyAlignment="1">
      <alignment vertical="center"/>
    </xf>
    <xf numFmtId="0" fontId="0" fillId="8" borderId="0" xfId="0" applyFill="1"/>
    <xf numFmtId="0" fontId="0" fillId="8" borderId="17" xfId="0" applyFill="1" applyBorder="1"/>
    <xf numFmtId="0" fontId="0" fillId="8" borderId="20" xfId="0" applyFill="1" applyBorder="1"/>
    <xf numFmtId="0" fontId="12" fillId="0" borderId="0" xfId="0" applyFont="1" applyAlignment="1">
      <alignment vertical="center" wrapText="1"/>
    </xf>
    <xf numFmtId="0" fontId="0" fillId="8" borderId="19" xfId="0" applyFill="1" applyBorder="1"/>
    <xf numFmtId="0" fontId="9" fillId="8" borderId="0" xfId="0" applyFont="1" applyFill="1" applyAlignment="1">
      <alignment horizontal="left" vertical="center"/>
    </xf>
    <xf numFmtId="0" fontId="11" fillId="5" borderId="8"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xf numFmtId="0" fontId="16" fillId="0" borderId="0" xfId="0" applyFont="1" applyAlignment="1">
      <alignment vertical="center" wrapText="1"/>
    </xf>
    <xf numFmtId="0" fontId="18" fillId="0" borderId="0" xfId="0" applyFont="1" applyAlignment="1">
      <alignment vertical="center"/>
    </xf>
    <xf numFmtId="0" fontId="16" fillId="5" borderId="1" xfId="0" applyFont="1" applyFill="1" applyBorder="1" applyAlignment="1">
      <alignment horizontal="center" vertical="center"/>
    </xf>
    <xf numFmtId="0" fontId="16" fillId="5" borderId="1" xfId="0" applyFont="1" applyFill="1" applyBorder="1" applyAlignment="1">
      <alignment horizontal="left" vertical="center" wrapText="1"/>
    </xf>
    <xf numFmtId="0" fontId="19" fillId="7" borderId="13" xfId="0" applyFont="1" applyFill="1" applyBorder="1" applyAlignment="1">
      <alignment vertical="center"/>
    </xf>
    <xf numFmtId="0" fontId="16" fillId="5" borderId="16" xfId="0" applyFont="1" applyFill="1" applyBorder="1"/>
    <xf numFmtId="0" fontId="21" fillId="0" borderId="0" xfId="0" applyFont="1" applyAlignment="1">
      <alignment vertical="center"/>
    </xf>
    <xf numFmtId="0" fontId="22" fillId="4" borderId="16" xfId="0" applyFont="1" applyFill="1" applyBorder="1"/>
    <xf numFmtId="0" fontId="16" fillId="6" borderId="18" xfId="0" applyFont="1" applyFill="1" applyBorder="1"/>
    <xf numFmtId="0" fontId="16" fillId="0" borderId="0" xfId="0" applyFont="1" applyAlignment="1">
      <alignment vertical="center"/>
    </xf>
    <xf numFmtId="0" fontId="16" fillId="5" borderId="2" xfId="0" applyFont="1" applyFill="1" applyBorder="1" applyAlignment="1">
      <alignment horizontal="center" vertical="center"/>
    </xf>
    <xf numFmtId="0" fontId="16" fillId="0" borderId="0" xfId="0" applyFont="1" applyAlignment="1">
      <alignment wrapText="1"/>
    </xf>
    <xf numFmtId="0" fontId="17" fillId="0" borderId="0" xfId="0" applyFont="1"/>
    <xf numFmtId="0" fontId="3" fillId="0" borderId="0" xfId="0" applyFont="1" applyAlignment="1">
      <alignment horizontal="left" vertical="top" wrapText="1"/>
    </xf>
    <xf numFmtId="0" fontId="3" fillId="0" borderId="7" xfId="0" applyFont="1" applyBorder="1" applyAlignment="1">
      <alignment horizontal="left" vertical="top" wrapText="1"/>
    </xf>
    <xf numFmtId="0" fontId="11" fillId="0" borderId="0" xfId="0" applyFont="1" applyAlignment="1">
      <alignment horizontal="left" vertical="top"/>
    </xf>
    <xf numFmtId="0" fontId="11" fillId="0" borderId="0" xfId="0" applyFont="1" applyAlignment="1">
      <alignment vertical="center"/>
    </xf>
    <xf numFmtId="0" fontId="16" fillId="9" borderId="0" xfId="0" applyFont="1" applyFill="1"/>
    <xf numFmtId="0" fontId="16" fillId="9" borderId="17" xfId="0" applyFont="1" applyFill="1" applyBorder="1"/>
    <xf numFmtId="0" fontId="16" fillId="9" borderId="19" xfId="0" applyFont="1" applyFill="1" applyBorder="1"/>
    <xf numFmtId="0" fontId="16" fillId="9" borderId="20" xfId="0" applyFont="1" applyFill="1" applyBorder="1"/>
    <xf numFmtId="0" fontId="16" fillId="8" borderId="14" xfId="0" applyFont="1" applyFill="1" applyBorder="1"/>
    <xf numFmtId="0" fontId="16" fillId="8" borderId="15" xfId="0" applyFont="1" applyFill="1" applyBorder="1"/>
    <xf numFmtId="0" fontId="24" fillId="0" borderId="0" xfId="0" applyFont="1" applyAlignment="1" applyProtection="1">
      <alignment horizontal="center" vertical="center"/>
      <protection locked="0"/>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0" xfId="0" applyFont="1" applyFill="1" applyBorder="1" applyAlignment="1">
      <alignment horizontal="center" vertical="center"/>
    </xf>
    <xf numFmtId="0" fontId="16" fillId="0" borderId="0" xfId="0" applyFont="1" applyAlignment="1">
      <alignment horizontal="left" vertical="center" wrapText="1"/>
    </xf>
    <xf numFmtId="165" fontId="16" fillId="0" borderId="0" xfId="0" applyNumberFormat="1" applyFont="1" applyAlignment="1">
      <alignment horizontal="center" vertical="center"/>
    </xf>
    <xf numFmtId="0" fontId="25" fillId="0" borderId="0" xfId="0" applyFont="1" applyAlignment="1">
      <alignment horizontal="left" vertical="center" wrapText="1"/>
    </xf>
    <xf numFmtId="0" fontId="28" fillId="5" borderId="1" xfId="0" applyFont="1" applyFill="1" applyBorder="1" applyAlignment="1">
      <alignment horizontal="center" vertical="center"/>
    </xf>
    <xf numFmtId="0" fontId="28" fillId="5" borderId="1" xfId="0" applyFont="1" applyFill="1" applyBorder="1" applyAlignment="1">
      <alignment horizontal="left" vertical="center" wrapText="1"/>
    </xf>
    <xf numFmtId="0" fontId="28" fillId="0" borderId="0" xfId="0" applyFont="1" applyAlignment="1">
      <alignment horizontal="center" vertical="center"/>
    </xf>
    <xf numFmtId="0" fontId="28" fillId="0" borderId="0" xfId="0" applyFont="1"/>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25" fillId="0" borderId="0" xfId="0" applyFont="1" applyAlignment="1">
      <alignment horizontal="left" vertical="top" wrapText="1"/>
    </xf>
    <xf numFmtId="0" fontId="26" fillId="0" borderId="0" xfId="0" applyFont="1" applyAlignment="1">
      <alignment wrapText="1"/>
    </xf>
    <xf numFmtId="164" fontId="3" fillId="5" borderId="2"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0" fontId="3" fillId="0" borderId="0" xfId="0" applyFont="1" applyAlignment="1">
      <alignment horizontal="left" vertical="top" wrapText="1"/>
    </xf>
    <xf numFmtId="0" fontId="16" fillId="3" borderId="1" xfId="0" applyFont="1" applyFill="1" applyBorder="1" applyAlignment="1">
      <alignment horizontal="center" vertical="center" wrapText="1"/>
    </xf>
    <xf numFmtId="0" fontId="16" fillId="3" borderId="1" xfId="0" applyFont="1" applyFill="1" applyBorder="1" applyAlignment="1" applyProtection="1">
      <alignment horizontal="center" vertical="center"/>
      <protection locked="0"/>
    </xf>
    <xf numFmtId="165" fontId="16" fillId="4" borderId="1" xfId="0" applyNumberFormat="1"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9" fontId="5" fillId="5" borderId="8" xfId="0" applyNumberFormat="1" applyFont="1" applyFill="1" applyBorder="1" applyAlignment="1">
      <alignment horizontal="center" vertical="center" wrapText="1"/>
    </xf>
    <xf numFmtId="9" fontId="5" fillId="5" borderId="10"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9" fontId="5" fillId="5" borderId="8" xfId="1" applyFont="1" applyFill="1" applyBorder="1" applyAlignment="1" applyProtection="1">
      <alignment horizontal="center" vertical="center"/>
    </xf>
    <xf numFmtId="9" fontId="5" fillId="5" borderId="10" xfId="1" applyFont="1" applyFill="1" applyBorder="1" applyAlignment="1" applyProtection="1">
      <alignment horizontal="center" vertical="center"/>
    </xf>
    <xf numFmtId="0" fontId="16" fillId="3" borderId="3" xfId="0" applyFont="1" applyFill="1" applyBorder="1" applyAlignment="1" applyProtection="1">
      <alignment horizontal="center" vertical="center"/>
      <protection locked="0"/>
    </xf>
    <xf numFmtId="165" fontId="28" fillId="4" borderId="1" xfId="0" applyNumberFormat="1" applyFont="1" applyFill="1" applyBorder="1" applyAlignment="1">
      <alignment horizontal="center" vertical="center"/>
    </xf>
    <xf numFmtId="2" fontId="16" fillId="4" borderId="1" xfId="0" applyNumberFormat="1" applyFont="1" applyFill="1" applyBorder="1" applyAlignment="1">
      <alignment horizontal="center" vertical="center" wrapText="1"/>
    </xf>
    <xf numFmtId="0" fontId="17" fillId="5" borderId="9"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10" fillId="5" borderId="9" xfId="0" applyFont="1" applyFill="1" applyBorder="1" applyAlignment="1">
      <alignment horizontal="left" vertical="center" wrapText="1"/>
    </xf>
    <xf numFmtId="2" fontId="16" fillId="5" borderId="2" xfId="0" applyNumberFormat="1" applyFont="1" applyFill="1" applyBorder="1" applyAlignment="1">
      <alignment horizontal="center" vertical="center"/>
    </xf>
    <xf numFmtId="2" fontId="16" fillId="5" borderId="4" xfId="0" applyNumberFormat="1" applyFont="1" applyFill="1" applyBorder="1" applyAlignment="1">
      <alignment horizontal="center" vertical="center"/>
    </xf>
    <xf numFmtId="0" fontId="3" fillId="0" borderId="8" xfId="0" applyFont="1" applyBorder="1" applyAlignment="1">
      <alignment horizontal="left" vertical="top" wrapText="1"/>
    </xf>
    <xf numFmtId="0" fontId="0" fillId="0" borderId="7" xfId="0" applyBorder="1" applyAlignment="1">
      <alignment wrapText="1"/>
    </xf>
    <xf numFmtId="0" fontId="0" fillId="0" borderId="9" xfId="0" applyBorder="1" applyAlignment="1">
      <alignment wrapText="1"/>
    </xf>
    <xf numFmtId="0" fontId="25" fillId="0" borderId="10" xfId="0" applyFont="1" applyBorder="1" applyAlignment="1">
      <alignment horizontal="left" vertical="top" wrapText="1"/>
    </xf>
    <xf numFmtId="0" fontId="26" fillId="0" borderId="5" xfId="0" applyFont="1" applyBorder="1" applyAlignment="1">
      <alignment wrapText="1"/>
    </xf>
    <xf numFmtId="0" fontId="26" fillId="0" borderId="6" xfId="0" applyFont="1" applyBorder="1" applyAlignment="1">
      <alignment wrapText="1"/>
    </xf>
    <xf numFmtId="2" fontId="17" fillId="7" borderId="8" xfId="0" applyNumberFormat="1" applyFont="1" applyFill="1" applyBorder="1" applyAlignment="1" applyProtection="1">
      <alignment horizontal="center" vertical="center"/>
      <protection locked="0"/>
    </xf>
    <xf numFmtId="2" fontId="17" fillId="7" borderId="9" xfId="0" applyNumberFormat="1" applyFont="1" applyFill="1" applyBorder="1" applyAlignment="1" applyProtection="1">
      <alignment horizontal="center" vertical="center"/>
      <protection locked="0"/>
    </xf>
    <xf numFmtId="2" fontId="17" fillId="7" borderId="10" xfId="0" applyNumberFormat="1" applyFont="1" applyFill="1" applyBorder="1" applyAlignment="1" applyProtection="1">
      <alignment horizontal="center" vertical="center"/>
      <protection locked="0"/>
    </xf>
    <xf numFmtId="2" fontId="17" fillId="7" borderId="6" xfId="0" applyNumberFormat="1" applyFont="1" applyFill="1" applyBorder="1" applyAlignment="1" applyProtection="1">
      <alignment horizontal="center" vertical="center"/>
      <protection locked="0"/>
    </xf>
    <xf numFmtId="0" fontId="10" fillId="5"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3" borderId="1" xfId="0" applyFont="1" applyFill="1" applyBorder="1" applyAlignment="1" applyProtection="1">
      <alignment horizontal="center" vertical="center"/>
      <protection locked="0"/>
    </xf>
    <xf numFmtId="0" fontId="20" fillId="8" borderId="14" xfId="0" applyFont="1" applyFill="1" applyBorder="1" applyAlignment="1">
      <alignment horizontal="left" vertical="center"/>
    </xf>
    <xf numFmtId="0" fontId="20" fillId="9" borderId="0" xfId="0" applyFont="1" applyFill="1" applyAlignment="1">
      <alignment horizontal="left" vertical="center"/>
    </xf>
    <xf numFmtId="0" fontId="20" fillId="9" borderId="19" xfId="0" applyFont="1" applyFill="1" applyBorder="1" applyAlignment="1">
      <alignment horizontal="left" vertical="center"/>
    </xf>
    <xf numFmtId="0" fontId="30" fillId="8" borderId="18" xfId="0" applyFont="1" applyFill="1" applyBorder="1" applyAlignment="1">
      <alignment horizontal="left" vertical="top" wrapText="1"/>
    </xf>
    <xf numFmtId="0" fontId="30" fillId="8" borderId="19" xfId="0" applyFont="1" applyFill="1" applyBorder="1" applyAlignment="1">
      <alignment horizontal="left" vertical="top" wrapText="1"/>
    </xf>
    <xf numFmtId="0" fontId="30" fillId="8" borderId="20" xfId="0" applyFont="1" applyFill="1" applyBorder="1" applyAlignment="1">
      <alignment horizontal="left" vertical="top" wrapText="1"/>
    </xf>
    <xf numFmtId="0" fontId="11" fillId="8" borderId="13" xfId="0" applyFont="1" applyFill="1" applyBorder="1" applyAlignment="1">
      <alignment horizontal="left" vertical="top" wrapText="1"/>
    </xf>
    <xf numFmtId="0" fontId="11" fillId="8" borderId="14" xfId="0" applyFont="1" applyFill="1" applyBorder="1" applyAlignment="1">
      <alignment horizontal="left" vertical="top" wrapText="1"/>
    </xf>
    <xf numFmtId="0" fontId="11" fillId="8" borderId="15" xfId="0" applyFont="1" applyFill="1" applyBorder="1" applyAlignment="1">
      <alignment horizontal="left" vertical="top" wrapText="1"/>
    </xf>
    <xf numFmtId="0" fontId="11" fillId="8" borderId="16"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17" xfId="0" applyFont="1" applyFill="1" applyBorder="1" applyAlignment="1">
      <alignment horizontal="left" vertical="top" wrapText="1"/>
    </xf>
    <xf numFmtId="0" fontId="16" fillId="0" borderId="0" xfId="0" applyFont="1" applyAlignment="1">
      <alignment wrapText="1"/>
    </xf>
    <xf numFmtId="0" fontId="15" fillId="2" borderId="1" xfId="0" applyFont="1" applyFill="1" applyBorder="1" applyAlignment="1">
      <alignment horizontal="center" vertical="center"/>
    </xf>
    <xf numFmtId="0" fontId="16" fillId="7" borderId="1" xfId="0" applyFont="1" applyFill="1" applyBorder="1" applyAlignment="1" applyProtection="1">
      <alignment horizontal="center" vertical="center"/>
      <protection locked="0"/>
    </xf>
    <xf numFmtId="164" fontId="3" fillId="5" borderId="8"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164" fontId="3" fillId="5" borderId="9" xfId="0" applyNumberFormat="1" applyFont="1" applyFill="1" applyBorder="1" applyAlignment="1">
      <alignment horizontal="center" vertical="center"/>
    </xf>
    <xf numFmtId="164" fontId="29" fillId="5" borderId="8" xfId="0" applyNumberFormat="1" applyFont="1" applyFill="1" applyBorder="1" applyAlignment="1">
      <alignment horizontal="center" vertical="center"/>
    </xf>
    <xf numFmtId="164" fontId="29" fillId="5" borderId="7" xfId="0" applyNumberFormat="1" applyFont="1" applyFill="1" applyBorder="1" applyAlignment="1">
      <alignment horizontal="center" vertical="center"/>
    </xf>
    <xf numFmtId="164" fontId="29" fillId="5" borderId="9" xfId="0" applyNumberFormat="1" applyFont="1" applyFill="1" applyBorder="1" applyAlignment="1">
      <alignment horizontal="center" vertical="center"/>
    </xf>
    <xf numFmtId="2" fontId="28" fillId="5" borderId="2" xfId="0" applyNumberFormat="1" applyFont="1" applyFill="1" applyBorder="1" applyAlignment="1">
      <alignment horizontal="center" vertical="center"/>
    </xf>
    <xf numFmtId="2" fontId="28" fillId="5" borderId="4" xfId="0" applyNumberFormat="1" applyFont="1" applyFill="1" applyBorder="1" applyAlignment="1">
      <alignment horizontal="center" vertical="center"/>
    </xf>
    <xf numFmtId="0" fontId="28" fillId="3" borderId="2"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16" fillId="4" borderId="1" xfId="0" applyFont="1" applyFill="1" applyBorder="1" applyAlignment="1">
      <alignment horizontal="left" vertical="center" wrapText="1"/>
    </xf>
    <xf numFmtId="0" fontId="3" fillId="0" borderId="7" xfId="0" applyFont="1" applyBorder="1" applyAlignment="1">
      <alignment vertical="top" wrapText="1"/>
    </xf>
    <xf numFmtId="0" fontId="16" fillId="4" borderId="1" xfId="0" applyFont="1" applyFill="1" applyBorder="1" applyAlignment="1">
      <alignment horizontal="center" vertical="center" wrapText="1"/>
    </xf>
    <xf numFmtId="0" fontId="23" fillId="3" borderId="2"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0" fillId="4" borderId="1" xfId="0" applyFill="1" applyBorder="1" applyAlignment="1">
      <alignment horizontal="center" vertical="center" wrapText="1"/>
    </xf>
    <xf numFmtId="165" fontId="0" fillId="4" borderId="1" xfId="0" applyNumberFormat="1" applyFill="1"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locked="0"/>
    </xf>
    <xf numFmtId="0" fontId="9" fillId="8" borderId="19" xfId="0" applyFont="1" applyFill="1" applyBorder="1" applyAlignment="1">
      <alignment horizontal="center" vertical="center"/>
    </xf>
    <xf numFmtId="0" fontId="9" fillId="8" borderId="14" xfId="0" applyFont="1" applyFill="1" applyBorder="1" applyAlignment="1">
      <alignment horizontal="left" vertical="center"/>
    </xf>
    <xf numFmtId="0" fontId="9" fillId="8" borderId="15" xfId="0" applyFont="1" applyFill="1" applyBorder="1" applyAlignment="1">
      <alignment horizontal="left" vertical="center"/>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17" xfId="0" applyFont="1" applyFill="1" applyBorder="1" applyAlignment="1">
      <alignment horizontal="center" vertical="center" wrapText="1"/>
    </xf>
    <xf numFmtId="0" fontId="8" fillId="8" borderId="16" xfId="0" applyFont="1" applyFill="1" applyBorder="1" applyAlignment="1">
      <alignment horizontal="left" vertical="center" wrapText="1"/>
    </xf>
    <xf numFmtId="0" fontId="0" fillId="8" borderId="0" xfId="0" applyFill="1" applyAlignment="1">
      <alignment horizontal="left" vertical="center" wrapText="1"/>
    </xf>
    <xf numFmtId="0" fontId="0" fillId="8" borderId="17" xfId="0" applyFill="1" applyBorder="1" applyAlignment="1">
      <alignment horizontal="left" vertical="center" wrapText="1"/>
    </xf>
    <xf numFmtId="0" fontId="0" fillId="8" borderId="16" xfId="0" applyFill="1" applyBorder="1" applyAlignment="1">
      <alignment horizontal="left" vertical="center" wrapText="1"/>
    </xf>
    <xf numFmtId="0" fontId="8" fillId="8" borderId="0" xfId="0" applyFont="1" applyFill="1" applyAlignment="1">
      <alignment horizontal="left" vertical="center" wrapText="1"/>
    </xf>
    <xf numFmtId="0" fontId="8" fillId="8" borderId="17" xfId="0" applyFont="1" applyFill="1" applyBorder="1" applyAlignment="1">
      <alignment horizontal="left" vertical="center" wrapText="1"/>
    </xf>
    <xf numFmtId="0" fontId="8" fillId="8" borderId="18"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20" xfId="0" applyFont="1" applyFill="1" applyBorder="1" applyAlignment="1">
      <alignment horizontal="left" vertical="center" wrapText="1"/>
    </xf>
    <xf numFmtId="0" fontId="9" fillId="4"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applyAlignment="1">
      <alignment horizontal="center"/>
    </xf>
    <xf numFmtId="0" fontId="9" fillId="8" borderId="0" xfId="0" applyFont="1" applyFill="1" applyAlignment="1">
      <alignment horizontal="left"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2" fontId="0" fillId="5" borderId="4" xfId="0" applyNumberFormat="1" applyFill="1" applyBorder="1" applyAlignment="1">
      <alignment horizontal="center" vertical="center"/>
    </xf>
    <xf numFmtId="2" fontId="0" fillId="5" borderId="1" xfId="0" applyNumberFormat="1" applyFill="1" applyBorder="1" applyAlignment="1">
      <alignment horizontal="center" vertical="center"/>
    </xf>
    <xf numFmtId="0" fontId="3" fillId="5" borderId="2" xfId="0" applyFont="1" applyFill="1" applyBorder="1" applyAlignment="1">
      <alignment horizontal="center" vertical="center"/>
    </xf>
    <xf numFmtId="2" fontId="0" fillId="5" borderId="2" xfId="0" applyNumberFormat="1" applyFill="1" applyBorder="1" applyAlignment="1">
      <alignment horizontal="center" vertical="center"/>
    </xf>
    <xf numFmtId="0" fontId="0" fillId="3" borderId="4" xfId="0" applyFill="1" applyBorder="1" applyAlignment="1" applyProtection="1">
      <alignment horizontal="center" vertical="center"/>
      <protection locked="0"/>
    </xf>
    <xf numFmtId="164" fontId="3" fillId="5" borderId="1" xfId="0" applyNumberFormat="1" applyFont="1" applyFill="1" applyBorder="1" applyAlignment="1">
      <alignment horizontal="center" vertical="center"/>
    </xf>
    <xf numFmtId="164" fontId="3" fillId="5" borderId="10" xfId="0" applyNumberFormat="1" applyFont="1" applyFill="1" applyBorder="1" applyAlignment="1">
      <alignment horizontal="center" vertical="center"/>
    </xf>
    <xf numFmtId="164" fontId="3" fillId="5" borderId="5"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xf>
    <xf numFmtId="2" fontId="0" fillId="5" borderId="10" xfId="0" applyNumberFormat="1" applyFill="1" applyBorder="1" applyAlignment="1">
      <alignment horizontal="center" vertical="center"/>
    </xf>
    <xf numFmtId="2" fontId="0" fillId="5" borderId="6" xfId="0" applyNumberFormat="1" applyFill="1" applyBorder="1" applyAlignment="1">
      <alignment horizontal="center" vertical="center"/>
    </xf>
    <xf numFmtId="0" fontId="4" fillId="2" borderId="4" xfId="0" applyFont="1" applyFill="1" applyBorder="1" applyAlignment="1">
      <alignment horizontal="center" vertical="center"/>
    </xf>
    <xf numFmtId="0" fontId="8" fillId="5" borderId="4"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2" fontId="2" fillId="7" borderId="8" xfId="0" applyNumberFormat="1" applyFont="1" applyFill="1" applyBorder="1" applyAlignment="1" applyProtection="1">
      <alignment horizontal="center" vertical="center"/>
      <protection locked="0"/>
    </xf>
    <xf numFmtId="2" fontId="2" fillId="7" borderId="9" xfId="0" applyNumberFormat="1" applyFont="1" applyFill="1" applyBorder="1" applyAlignment="1" applyProtection="1">
      <alignment horizontal="center" vertical="center"/>
      <protection locked="0"/>
    </xf>
    <xf numFmtId="2" fontId="2" fillId="7" borderId="10" xfId="0" applyNumberFormat="1" applyFont="1" applyFill="1" applyBorder="1" applyAlignment="1" applyProtection="1">
      <alignment horizontal="center" vertical="center"/>
      <protection locked="0"/>
    </xf>
    <xf numFmtId="2" fontId="2" fillId="7" borderId="6" xfId="0" applyNumberFormat="1" applyFont="1" applyFill="1" applyBorder="1" applyAlignment="1" applyProtection="1">
      <alignment horizontal="center" vertical="center"/>
      <protection locked="0"/>
    </xf>
    <xf numFmtId="2" fontId="0" fillId="5" borderId="8" xfId="0" applyNumberFormat="1" applyFill="1" applyBorder="1" applyAlignment="1">
      <alignment horizontal="center" vertical="center"/>
    </xf>
    <xf numFmtId="2" fontId="0" fillId="5" borderId="9" xfId="0" applyNumberFormat="1" applyFill="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4"/>
  <sheetViews>
    <sheetView tabSelected="1" topLeftCell="A34" zoomScale="70" zoomScaleNormal="70" workbookViewId="0">
      <selection activeCell="C13" sqref="C13:F13"/>
    </sheetView>
  </sheetViews>
  <sheetFormatPr baseColWidth="10" defaultRowHeight="16.5" x14ac:dyDescent="0.3"/>
  <cols>
    <col min="1" max="1" width="4.28515625" style="28" customWidth="1"/>
    <col min="2" max="2" width="101.28515625" style="40" customWidth="1"/>
    <col min="3" max="3" width="8.85546875" style="28" customWidth="1"/>
    <col min="4" max="4" width="9.42578125" style="28" customWidth="1"/>
    <col min="5" max="5" width="9.5703125" style="28" customWidth="1"/>
    <col min="6" max="6" width="6.7109375" style="28" customWidth="1"/>
    <col min="7" max="7" width="13.5703125" style="28" customWidth="1"/>
    <col min="8" max="8" width="12.42578125" style="28" customWidth="1"/>
    <col min="9" max="9" width="11.7109375" style="28" customWidth="1"/>
    <col min="10" max="10" width="11.85546875" style="28" customWidth="1"/>
    <col min="11" max="12" width="10.28515625" style="28" customWidth="1"/>
    <col min="13" max="15" width="11.42578125" style="28"/>
    <col min="16" max="16" width="3.42578125" style="28" customWidth="1"/>
    <col min="17" max="16384" width="11.42578125" style="28"/>
  </cols>
  <sheetData>
    <row r="1" spans="1:27" ht="15" customHeight="1" x14ac:dyDescent="0.3">
      <c r="A1" s="130" t="s">
        <v>27</v>
      </c>
      <c r="B1" s="130"/>
      <c r="C1" s="130"/>
      <c r="D1" s="130"/>
      <c r="E1" s="130"/>
      <c r="F1" s="130"/>
      <c r="G1" s="130"/>
      <c r="H1" s="130"/>
      <c r="I1" s="26"/>
      <c r="J1" s="27"/>
      <c r="K1" s="27"/>
      <c r="L1" s="27"/>
      <c r="M1" s="27"/>
    </row>
    <row r="2" spans="1:27" ht="15" customHeight="1" x14ac:dyDescent="0.3">
      <c r="A2" s="130"/>
      <c r="B2" s="130"/>
      <c r="C2" s="130"/>
      <c r="D2" s="130"/>
      <c r="E2" s="130"/>
      <c r="F2" s="130"/>
      <c r="G2" s="130"/>
      <c r="H2" s="130"/>
      <c r="I2" s="26"/>
      <c r="J2" s="27"/>
      <c r="K2" s="27"/>
      <c r="L2" s="27"/>
      <c r="M2" s="27"/>
    </row>
    <row r="3" spans="1:27" ht="15" customHeight="1" x14ac:dyDescent="0.3">
      <c r="A3" s="25"/>
      <c r="B3" s="90" t="s">
        <v>92</v>
      </c>
      <c r="C3" s="106" t="s">
        <v>33</v>
      </c>
      <c r="D3" s="107"/>
      <c r="E3" s="107"/>
      <c r="F3" s="108"/>
      <c r="G3" s="131" t="s">
        <v>67</v>
      </c>
      <c r="H3" s="131"/>
      <c r="I3" s="27"/>
      <c r="J3" s="27"/>
      <c r="K3" s="27"/>
      <c r="L3" s="27"/>
      <c r="M3" s="29"/>
      <c r="N3" s="29"/>
      <c r="O3" s="29"/>
    </row>
    <row r="4" spans="1:27" ht="15.75" customHeight="1" x14ac:dyDescent="0.3">
      <c r="A4" s="54"/>
      <c r="B4" s="91"/>
      <c r="C4" s="109"/>
      <c r="D4" s="110"/>
      <c r="E4" s="110"/>
      <c r="F4" s="111"/>
      <c r="G4" s="102">
        <v>455</v>
      </c>
      <c r="H4" s="103"/>
      <c r="I4" s="73" t="s">
        <v>30</v>
      </c>
      <c r="J4" s="73"/>
      <c r="K4" s="89" t="s">
        <v>31</v>
      </c>
      <c r="L4" s="89"/>
      <c r="M4" s="30"/>
      <c r="N4" s="30"/>
      <c r="O4" s="30"/>
    </row>
    <row r="5" spans="1:27" ht="24" customHeight="1" thickBot="1" x14ac:dyDescent="0.35">
      <c r="A5" s="53"/>
      <c r="B5" s="92"/>
      <c r="C5" s="112"/>
      <c r="D5" s="113"/>
      <c r="E5" s="113"/>
      <c r="F5" s="114"/>
      <c r="G5" s="104"/>
      <c r="H5" s="105"/>
      <c r="I5" s="73"/>
      <c r="J5" s="73"/>
      <c r="K5" s="89"/>
      <c r="L5" s="89"/>
      <c r="M5" s="30"/>
      <c r="N5" s="30"/>
      <c r="O5" s="30"/>
    </row>
    <row r="6" spans="1:27" ht="48" customHeight="1" x14ac:dyDescent="0.3">
      <c r="A6" s="31" t="s">
        <v>0</v>
      </c>
      <c r="B6" s="32" t="s">
        <v>65</v>
      </c>
      <c r="C6" s="69">
        <v>0.15</v>
      </c>
      <c r="D6" s="70"/>
      <c r="E6" s="70"/>
      <c r="F6" s="71"/>
      <c r="G6" s="94">
        <f>$G$4*C6</f>
        <v>68.25</v>
      </c>
      <c r="H6" s="95"/>
      <c r="I6" s="65"/>
      <c r="J6" s="66"/>
      <c r="K6" s="75">
        <f>IF(M4=0,I6*G6,I6*G6*85%)</f>
        <v>0</v>
      </c>
      <c r="L6" s="75"/>
      <c r="M6" s="30"/>
      <c r="N6" s="30"/>
      <c r="O6" s="30"/>
      <c r="P6" s="33"/>
      <c r="Q6" s="117" t="s">
        <v>46</v>
      </c>
      <c r="R6" s="117"/>
      <c r="S6" s="117"/>
      <c r="T6" s="117"/>
      <c r="U6" s="117"/>
      <c r="V6" s="117"/>
      <c r="W6" s="117"/>
      <c r="X6" s="117"/>
      <c r="Y6" s="117"/>
      <c r="Z6" s="50"/>
      <c r="AA6" s="51"/>
    </row>
    <row r="7" spans="1:27" ht="48" customHeight="1" x14ac:dyDescent="0.3">
      <c r="A7" s="31" t="s">
        <v>0</v>
      </c>
      <c r="B7" s="32" t="s">
        <v>89</v>
      </c>
      <c r="C7" s="69">
        <v>0</v>
      </c>
      <c r="D7" s="70"/>
      <c r="E7" s="70"/>
      <c r="F7" s="71"/>
      <c r="G7" s="94">
        <f>$G$4*C7</f>
        <v>0</v>
      </c>
      <c r="H7" s="95"/>
      <c r="I7" s="65"/>
      <c r="J7" s="66"/>
      <c r="K7" s="75">
        <f>IF(M5=0,I7*G7,I7*G7*85%)</f>
        <v>0</v>
      </c>
      <c r="L7" s="75"/>
      <c r="M7" s="30"/>
      <c r="N7" s="30"/>
      <c r="O7" s="30"/>
      <c r="P7" s="34"/>
      <c r="Q7" s="118" t="s">
        <v>42</v>
      </c>
      <c r="R7" s="118"/>
      <c r="S7" s="118"/>
      <c r="T7" s="118"/>
      <c r="U7" s="118"/>
      <c r="V7" s="118"/>
      <c r="W7" s="118"/>
      <c r="X7" s="118"/>
      <c r="Y7" s="118"/>
      <c r="Z7" s="46"/>
      <c r="AA7" s="47"/>
    </row>
    <row r="8" spans="1:27" ht="48" customHeight="1" x14ac:dyDescent="0.3">
      <c r="A8" s="31" t="s">
        <v>1</v>
      </c>
      <c r="B8" s="32" t="s">
        <v>61</v>
      </c>
      <c r="C8" s="69">
        <v>0.01</v>
      </c>
      <c r="D8" s="70"/>
      <c r="E8" s="70"/>
      <c r="F8" s="71"/>
      <c r="G8" s="94">
        <f t="shared" ref="G8:G15" si="0">$G$4*C8</f>
        <v>4.55</v>
      </c>
      <c r="H8" s="95"/>
      <c r="I8" s="65"/>
      <c r="J8" s="66"/>
      <c r="K8" s="75">
        <f t="shared" ref="K8:K15" si="1">I8*G8</f>
        <v>0</v>
      </c>
      <c r="L8" s="75"/>
      <c r="M8" s="30"/>
      <c r="N8" s="30"/>
      <c r="O8" s="30"/>
      <c r="P8" s="36"/>
      <c r="Q8" s="118" t="s">
        <v>41</v>
      </c>
      <c r="R8" s="118"/>
      <c r="S8" s="118"/>
      <c r="T8" s="118"/>
      <c r="U8" s="118"/>
      <c r="V8" s="118"/>
      <c r="W8" s="118"/>
      <c r="X8" s="118"/>
      <c r="Y8" s="118"/>
      <c r="Z8" s="46"/>
      <c r="AA8" s="47"/>
    </row>
    <row r="9" spans="1:27" ht="48" customHeight="1" thickBot="1" x14ac:dyDescent="0.35">
      <c r="A9" s="31" t="s">
        <v>2</v>
      </c>
      <c r="B9" s="32" t="s">
        <v>62</v>
      </c>
      <c r="C9" s="69">
        <v>0.01</v>
      </c>
      <c r="D9" s="70"/>
      <c r="E9" s="70"/>
      <c r="F9" s="71"/>
      <c r="G9" s="94">
        <f t="shared" si="0"/>
        <v>4.55</v>
      </c>
      <c r="H9" s="95"/>
      <c r="I9" s="65"/>
      <c r="J9" s="66"/>
      <c r="K9" s="75">
        <f t="shared" si="1"/>
        <v>0</v>
      </c>
      <c r="L9" s="75"/>
      <c r="M9" s="35"/>
      <c r="N9" s="35"/>
      <c r="O9" s="35"/>
      <c r="P9" s="37"/>
      <c r="Q9" s="119" t="s">
        <v>43</v>
      </c>
      <c r="R9" s="119"/>
      <c r="S9" s="119"/>
      <c r="T9" s="119"/>
      <c r="U9" s="119"/>
      <c r="V9" s="119"/>
      <c r="W9" s="119"/>
      <c r="X9" s="119"/>
      <c r="Y9" s="119"/>
      <c r="Z9" s="48"/>
      <c r="AA9" s="49"/>
    </row>
    <row r="10" spans="1:27" ht="48" customHeight="1" thickBot="1" x14ac:dyDescent="0.35">
      <c r="A10" s="31" t="s">
        <v>9</v>
      </c>
      <c r="B10" s="32" t="s">
        <v>59</v>
      </c>
      <c r="C10" s="132">
        <v>0.01</v>
      </c>
      <c r="D10" s="133"/>
      <c r="E10" s="133"/>
      <c r="F10" s="134"/>
      <c r="G10" s="94">
        <f t="shared" si="0"/>
        <v>4.55</v>
      </c>
      <c r="H10" s="95"/>
      <c r="I10" s="65"/>
      <c r="J10" s="66"/>
      <c r="K10" s="75">
        <f t="shared" si="1"/>
        <v>0</v>
      </c>
      <c r="L10" s="75"/>
      <c r="M10" s="35"/>
      <c r="N10" s="35"/>
      <c r="O10" s="35"/>
      <c r="P10" s="123" t="s">
        <v>47</v>
      </c>
      <c r="Q10" s="124"/>
      <c r="R10" s="124"/>
      <c r="S10" s="124"/>
      <c r="T10" s="124"/>
      <c r="U10" s="124"/>
      <c r="V10" s="124"/>
      <c r="W10" s="124"/>
      <c r="X10" s="124"/>
      <c r="Y10" s="124"/>
      <c r="Z10" s="124"/>
      <c r="AA10" s="125"/>
    </row>
    <row r="11" spans="1:27" ht="48" customHeight="1" x14ac:dyDescent="0.3">
      <c r="A11" s="31" t="s">
        <v>5</v>
      </c>
      <c r="B11" s="32" t="s">
        <v>60</v>
      </c>
      <c r="C11" s="69">
        <v>0.01</v>
      </c>
      <c r="D11" s="70"/>
      <c r="E11" s="70"/>
      <c r="F11" s="71"/>
      <c r="G11" s="94">
        <f t="shared" si="0"/>
        <v>4.55</v>
      </c>
      <c r="H11" s="95"/>
      <c r="I11" s="65"/>
      <c r="J11" s="66"/>
      <c r="K11" s="75">
        <f t="shared" si="1"/>
        <v>0</v>
      </c>
      <c r="L11" s="75"/>
      <c r="M11" s="27"/>
      <c r="P11" s="123" t="s">
        <v>90</v>
      </c>
      <c r="Q11" s="124"/>
      <c r="R11" s="124"/>
      <c r="S11" s="124"/>
      <c r="T11" s="124"/>
      <c r="U11" s="124"/>
      <c r="V11" s="124"/>
      <c r="W11" s="124"/>
      <c r="X11" s="124"/>
      <c r="Y11" s="124"/>
      <c r="Z11" s="124"/>
      <c r="AA11" s="125"/>
    </row>
    <row r="12" spans="1:27" ht="48" customHeight="1" x14ac:dyDescent="0.3">
      <c r="A12" s="31" t="s">
        <v>69</v>
      </c>
      <c r="B12" s="32" t="s">
        <v>63</v>
      </c>
      <c r="C12" s="69">
        <v>0.01</v>
      </c>
      <c r="D12" s="70"/>
      <c r="E12" s="70"/>
      <c r="F12" s="71"/>
      <c r="G12" s="94">
        <f t="shared" si="0"/>
        <v>4.55</v>
      </c>
      <c r="H12" s="95"/>
      <c r="I12" s="65"/>
      <c r="J12" s="66"/>
      <c r="K12" s="75">
        <f t="shared" si="1"/>
        <v>0</v>
      </c>
      <c r="L12" s="75"/>
      <c r="M12" s="27"/>
      <c r="P12" s="126" t="s">
        <v>91</v>
      </c>
      <c r="Q12" s="127"/>
      <c r="R12" s="127"/>
      <c r="S12" s="127"/>
      <c r="T12" s="127"/>
      <c r="U12" s="127"/>
      <c r="V12" s="127"/>
      <c r="W12" s="127"/>
      <c r="X12" s="127"/>
      <c r="Y12" s="127"/>
      <c r="Z12" s="127"/>
      <c r="AA12" s="128"/>
    </row>
    <row r="13" spans="1:27" ht="48" customHeight="1" x14ac:dyDescent="0.3">
      <c r="A13" s="31" t="s">
        <v>70</v>
      </c>
      <c r="B13" s="32" t="s">
        <v>68</v>
      </c>
      <c r="C13" s="69">
        <v>0.01</v>
      </c>
      <c r="D13" s="70"/>
      <c r="E13" s="70"/>
      <c r="F13" s="71"/>
      <c r="G13" s="94">
        <f t="shared" ref="G13" si="2">$G$4*C13</f>
        <v>4.55</v>
      </c>
      <c r="H13" s="95"/>
      <c r="I13" s="65"/>
      <c r="J13" s="66"/>
      <c r="K13" s="75">
        <f t="shared" ref="K13" si="3">I13*G13</f>
        <v>0</v>
      </c>
      <c r="L13" s="75"/>
      <c r="M13" s="27"/>
      <c r="P13" s="126" t="s">
        <v>49</v>
      </c>
      <c r="Q13" s="127"/>
      <c r="R13" s="127"/>
      <c r="S13" s="127"/>
      <c r="T13" s="127"/>
      <c r="U13" s="127"/>
      <c r="V13" s="127"/>
      <c r="W13" s="127"/>
      <c r="X13" s="127"/>
      <c r="Y13" s="127"/>
      <c r="Z13" s="127"/>
      <c r="AA13" s="128"/>
    </row>
    <row r="14" spans="1:27" ht="48" customHeight="1" x14ac:dyDescent="0.3">
      <c r="A14" s="31" t="s">
        <v>71</v>
      </c>
      <c r="B14" s="32" t="s">
        <v>72</v>
      </c>
      <c r="C14" s="69">
        <v>0.1</v>
      </c>
      <c r="D14" s="70"/>
      <c r="E14" s="70"/>
      <c r="F14" s="71"/>
      <c r="G14" s="94">
        <f t="shared" ref="G14" si="4">$G$4*C14</f>
        <v>45.5</v>
      </c>
      <c r="H14" s="95"/>
      <c r="I14" s="65"/>
      <c r="J14" s="66"/>
      <c r="K14" s="75">
        <f t="shared" ref="K14" si="5">I14*G14</f>
        <v>0</v>
      </c>
      <c r="L14" s="75"/>
      <c r="M14" s="27"/>
      <c r="P14" s="126" t="s">
        <v>56</v>
      </c>
      <c r="Q14" s="127"/>
      <c r="R14" s="127"/>
      <c r="S14" s="127"/>
      <c r="T14" s="127"/>
      <c r="U14" s="127"/>
      <c r="V14" s="127"/>
      <c r="W14" s="127"/>
      <c r="X14" s="127"/>
      <c r="Y14" s="127"/>
      <c r="Z14" s="127"/>
      <c r="AA14" s="128"/>
    </row>
    <row r="15" spans="1:27" s="64" customFormat="1" ht="74.25" customHeight="1" thickBot="1" x14ac:dyDescent="0.35">
      <c r="A15" s="61" t="s">
        <v>7</v>
      </c>
      <c r="B15" s="62" t="s">
        <v>103</v>
      </c>
      <c r="C15" s="135">
        <v>0.01</v>
      </c>
      <c r="D15" s="136"/>
      <c r="E15" s="136"/>
      <c r="F15" s="137"/>
      <c r="G15" s="138">
        <f t="shared" si="0"/>
        <v>4.55</v>
      </c>
      <c r="H15" s="139"/>
      <c r="I15" s="140"/>
      <c r="J15" s="141"/>
      <c r="K15" s="88">
        <f t="shared" si="1"/>
        <v>0</v>
      </c>
      <c r="L15" s="88"/>
      <c r="M15" s="63"/>
      <c r="P15" s="120" t="s">
        <v>57</v>
      </c>
      <c r="Q15" s="121"/>
      <c r="R15" s="121"/>
      <c r="S15" s="121"/>
      <c r="T15" s="121"/>
      <c r="U15" s="121"/>
      <c r="V15" s="121"/>
      <c r="W15" s="121"/>
      <c r="X15" s="121"/>
      <c r="Y15" s="121"/>
      <c r="Z15" s="121"/>
      <c r="AA15" s="122"/>
    </row>
    <row r="16" spans="1:27" ht="31.5" customHeight="1" x14ac:dyDescent="0.3">
      <c r="A16" s="27"/>
      <c r="B16" s="96" t="s">
        <v>74</v>
      </c>
      <c r="C16" s="97"/>
      <c r="D16" s="97"/>
      <c r="E16" s="97"/>
      <c r="F16" s="97"/>
      <c r="G16" s="97"/>
      <c r="H16" s="98"/>
      <c r="I16" s="143" t="s">
        <v>73</v>
      </c>
      <c r="J16" s="143"/>
      <c r="K16" s="75">
        <f>SUM(K6:L15)</f>
        <v>0</v>
      </c>
      <c r="L16" s="75"/>
      <c r="M16" s="27"/>
      <c r="P16" s="44"/>
      <c r="Q16" s="44"/>
      <c r="R16" s="44"/>
      <c r="S16" s="44"/>
      <c r="T16" s="44"/>
      <c r="U16" s="44"/>
      <c r="V16" s="44"/>
      <c r="W16" s="44"/>
      <c r="X16" s="44"/>
      <c r="Y16" s="44"/>
      <c r="Z16" s="44"/>
      <c r="AA16" s="44"/>
    </row>
    <row r="17" spans="1:27" ht="33" customHeight="1" x14ac:dyDescent="0.3">
      <c r="A17" s="27"/>
      <c r="B17" s="99" t="s">
        <v>88</v>
      </c>
      <c r="C17" s="100"/>
      <c r="D17" s="100"/>
      <c r="E17" s="100"/>
      <c r="F17" s="100"/>
      <c r="G17" s="100"/>
      <c r="H17" s="101"/>
      <c r="I17" s="143"/>
      <c r="J17" s="143"/>
      <c r="K17" s="75"/>
      <c r="L17" s="75"/>
      <c r="M17" s="27"/>
      <c r="P17" s="44"/>
      <c r="Q17" s="44"/>
      <c r="R17" s="44"/>
      <c r="S17" s="44"/>
      <c r="T17" s="44"/>
      <c r="U17" s="44"/>
      <c r="V17" s="44"/>
      <c r="W17" s="44"/>
      <c r="X17" s="44"/>
      <c r="Y17" s="44"/>
      <c r="Z17" s="44"/>
      <c r="AA17" s="44"/>
    </row>
    <row r="18" spans="1:27" ht="17.25" customHeight="1" x14ac:dyDescent="0.3">
      <c r="A18" s="27"/>
      <c r="B18" s="144" t="s">
        <v>80</v>
      </c>
      <c r="C18" s="144"/>
      <c r="D18" s="144"/>
      <c r="E18" s="144"/>
      <c r="F18" s="144"/>
      <c r="G18" s="144"/>
      <c r="H18" s="144"/>
      <c r="I18" s="58"/>
      <c r="J18" s="58"/>
      <c r="K18" s="59"/>
      <c r="L18" s="59"/>
      <c r="M18" s="27"/>
      <c r="P18" s="44"/>
      <c r="Q18" s="44"/>
      <c r="R18" s="44"/>
      <c r="S18" s="44"/>
      <c r="T18" s="44"/>
      <c r="U18" s="44"/>
      <c r="V18" s="44"/>
      <c r="W18" s="44"/>
      <c r="X18" s="44"/>
      <c r="Y18" s="44"/>
      <c r="Z18" s="44"/>
      <c r="AA18" s="44"/>
    </row>
    <row r="19" spans="1:27" ht="15" customHeight="1" x14ac:dyDescent="0.3">
      <c r="A19" s="27"/>
      <c r="B19" s="72" t="s">
        <v>81</v>
      </c>
      <c r="C19" s="72"/>
      <c r="D19" s="72"/>
      <c r="E19" s="72"/>
      <c r="F19" s="72"/>
      <c r="G19" s="72"/>
      <c r="H19" s="72"/>
      <c r="I19" s="58"/>
      <c r="J19" s="58"/>
      <c r="K19" s="59"/>
      <c r="L19" s="59"/>
      <c r="M19" s="27"/>
      <c r="P19" s="44"/>
      <c r="Q19" s="44"/>
      <c r="R19" s="44"/>
      <c r="S19" s="44"/>
      <c r="T19" s="44"/>
      <c r="U19" s="44"/>
      <c r="V19" s="44"/>
      <c r="W19" s="44"/>
      <c r="X19" s="44"/>
      <c r="Y19" s="44"/>
      <c r="Z19" s="44"/>
      <c r="AA19" s="44"/>
    </row>
    <row r="20" spans="1:27" ht="18" customHeight="1" x14ac:dyDescent="0.3">
      <c r="A20" s="27"/>
      <c r="B20" s="72" t="s">
        <v>82</v>
      </c>
      <c r="C20" s="72"/>
      <c r="D20" s="72"/>
      <c r="E20" s="72"/>
      <c r="F20" s="72"/>
      <c r="G20" s="72"/>
      <c r="H20" s="72"/>
      <c r="I20" s="58"/>
      <c r="J20" s="58"/>
      <c r="K20" s="59"/>
      <c r="L20" s="59"/>
      <c r="M20" s="27"/>
      <c r="P20" s="44"/>
      <c r="Q20" s="44"/>
      <c r="R20" s="44"/>
      <c r="S20" s="44"/>
      <c r="T20" s="44"/>
      <c r="U20" s="44"/>
      <c r="V20" s="44"/>
      <c r="W20" s="44"/>
      <c r="X20" s="44"/>
      <c r="Y20" s="44"/>
      <c r="Z20" s="44"/>
      <c r="AA20" s="44"/>
    </row>
    <row r="21" spans="1:27" ht="17.25" customHeight="1" x14ac:dyDescent="0.3">
      <c r="A21" s="27"/>
      <c r="B21" s="72" t="s">
        <v>83</v>
      </c>
      <c r="C21" s="72"/>
      <c r="D21" s="72"/>
      <c r="E21" s="72"/>
      <c r="F21" s="72"/>
      <c r="G21" s="72"/>
      <c r="H21" s="72"/>
      <c r="I21" s="27"/>
      <c r="J21" s="27"/>
      <c r="K21" s="27"/>
      <c r="L21" s="27"/>
      <c r="M21" s="27"/>
      <c r="P21" s="44"/>
      <c r="Q21" s="44"/>
      <c r="R21" s="44"/>
      <c r="S21" s="44"/>
      <c r="T21" s="44"/>
      <c r="U21" s="44"/>
      <c r="V21" s="44"/>
      <c r="W21" s="44"/>
      <c r="X21" s="44"/>
      <c r="Y21" s="44"/>
      <c r="Z21" s="44"/>
      <c r="AA21" s="44"/>
    </row>
    <row r="22" spans="1:27" ht="33.75" customHeight="1" x14ac:dyDescent="0.3">
      <c r="A22" s="27"/>
      <c r="B22" s="72" t="s">
        <v>95</v>
      </c>
      <c r="C22" s="72"/>
      <c r="D22" s="72"/>
      <c r="E22" s="72"/>
      <c r="F22" s="72"/>
      <c r="G22" s="72"/>
      <c r="H22" s="72"/>
      <c r="I22" s="27"/>
      <c r="J22" s="27"/>
      <c r="K22" s="27"/>
      <c r="L22" s="27"/>
      <c r="M22" s="27"/>
      <c r="P22" s="44"/>
      <c r="Q22" s="44"/>
      <c r="R22" s="44"/>
      <c r="S22" s="44"/>
      <c r="T22" s="44"/>
      <c r="U22" s="44"/>
      <c r="V22" s="44"/>
      <c r="W22" s="44"/>
      <c r="X22" s="44"/>
      <c r="Y22" s="44"/>
      <c r="Z22" s="44"/>
      <c r="AA22" s="44"/>
    </row>
    <row r="23" spans="1:27" ht="18" customHeight="1" x14ac:dyDescent="0.3">
      <c r="A23" s="27"/>
      <c r="B23" s="72" t="s">
        <v>98</v>
      </c>
      <c r="C23" s="72"/>
      <c r="D23" s="72"/>
      <c r="E23" s="72"/>
      <c r="F23" s="72"/>
      <c r="G23" s="72"/>
      <c r="H23" s="72"/>
      <c r="I23" s="27"/>
      <c r="J23" s="27"/>
      <c r="K23" s="27"/>
      <c r="L23" s="27"/>
      <c r="M23" s="27"/>
      <c r="P23" s="44"/>
      <c r="Q23" s="44"/>
      <c r="R23" s="44"/>
      <c r="S23" s="44"/>
      <c r="T23" s="44"/>
      <c r="U23" s="44"/>
      <c r="V23" s="44"/>
      <c r="W23" s="44"/>
      <c r="X23" s="44"/>
      <c r="Y23" s="44"/>
      <c r="Z23" s="44"/>
      <c r="AA23" s="44"/>
    </row>
    <row r="24" spans="1:27" ht="18" customHeight="1" x14ac:dyDescent="0.3">
      <c r="A24" s="27"/>
      <c r="B24" s="42" t="s">
        <v>104</v>
      </c>
      <c r="C24" s="42"/>
      <c r="D24" s="42"/>
      <c r="E24" s="42"/>
      <c r="F24" s="42"/>
      <c r="G24" s="42"/>
      <c r="H24" s="42"/>
      <c r="I24" s="27"/>
      <c r="J24" s="27"/>
      <c r="K24" s="27"/>
      <c r="L24" s="27"/>
      <c r="M24" s="27"/>
      <c r="P24" s="44"/>
      <c r="Q24" s="44"/>
      <c r="R24" s="44"/>
      <c r="S24" s="44"/>
      <c r="T24" s="44"/>
      <c r="U24" s="44"/>
      <c r="V24" s="44"/>
      <c r="W24" s="44"/>
      <c r="X24" s="44"/>
      <c r="Y24" s="44"/>
      <c r="Z24" s="44"/>
      <c r="AA24" s="44"/>
    </row>
    <row r="25" spans="1:27" ht="15.75" customHeight="1" x14ac:dyDescent="0.3">
      <c r="A25" s="27"/>
      <c r="B25" s="67" t="s">
        <v>84</v>
      </c>
      <c r="C25" s="68"/>
      <c r="D25" s="68"/>
      <c r="E25" s="68"/>
      <c r="F25" s="68"/>
      <c r="G25" s="68"/>
      <c r="H25" s="68"/>
      <c r="I25" s="27"/>
      <c r="J25" s="27"/>
      <c r="K25" s="27"/>
      <c r="L25" s="27"/>
      <c r="M25" s="27"/>
      <c r="P25" s="44"/>
      <c r="Q25" s="44"/>
      <c r="R25" s="44"/>
      <c r="S25" s="44"/>
      <c r="T25" s="44"/>
      <c r="U25" s="44"/>
      <c r="V25" s="44"/>
      <c r="W25" s="44"/>
      <c r="X25" s="44"/>
      <c r="Y25" s="44"/>
      <c r="Z25" s="44"/>
      <c r="AA25" s="44"/>
    </row>
    <row r="26" spans="1:27" ht="15.75" customHeight="1" x14ac:dyDescent="0.3">
      <c r="A26" s="27"/>
      <c r="B26" s="67" t="s">
        <v>85</v>
      </c>
      <c r="C26" s="68"/>
      <c r="D26" s="68"/>
      <c r="E26" s="68"/>
      <c r="F26" s="68"/>
      <c r="G26" s="68"/>
      <c r="H26" s="68"/>
      <c r="I26" s="27"/>
      <c r="J26" s="27"/>
      <c r="K26" s="27"/>
      <c r="L26" s="27"/>
      <c r="M26" s="27"/>
      <c r="P26" s="44"/>
      <c r="Q26" s="44"/>
      <c r="R26" s="44"/>
      <c r="S26" s="44"/>
      <c r="T26" s="44"/>
      <c r="U26" s="44"/>
      <c r="V26" s="44"/>
      <c r="W26" s="44"/>
      <c r="X26" s="44"/>
      <c r="Y26" s="44"/>
      <c r="Z26" s="44"/>
      <c r="AA26" s="44"/>
    </row>
    <row r="27" spans="1:27" ht="15.75" customHeight="1" x14ac:dyDescent="0.3">
      <c r="A27" s="27"/>
      <c r="B27" s="67" t="s">
        <v>86</v>
      </c>
      <c r="C27" s="68"/>
      <c r="D27" s="68"/>
      <c r="E27" s="68"/>
      <c r="F27" s="68"/>
      <c r="G27" s="68"/>
      <c r="H27" s="68"/>
      <c r="I27" s="27"/>
      <c r="J27" s="27"/>
      <c r="K27" s="27"/>
      <c r="L27" s="27"/>
      <c r="M27" s="27"/>
      <c r="P27" s="44"/>
      <c r="Q27" s="44"/>
      <c r="R27" s="44"/>
      <c r="S27" s="44"/>
      <c r="T27" s="44"/>
      <c r="U27" s="44"/>
      <c r="V27" s="44"/>
      <c r="W27" s="44"/>
      <c r="X27" s="44"/>
      <c r="Y27" s="44"/>
      <c r="Z27" s="44"/>
      <c r="AA27" s="44"/>
    </row>
    <row r="28" spans="1:27" ht="15.75" customHeight="1" x14ac:dyDescent="0.3">
      <c r="A28" s="27"/>
      <c r="B28" s="67" t="s">
        <v>87</v>
      </c>
      <c r="C28" s="68"/>
      <c r="D28" s="68"/>
      <c r="E28" s="68"/>
      <c r="F28" s="68"/>
      <c r="G28" s="68"/>
      <c r="H28" s="68"/>
      <c r="I28" s="27"/>
      <c r="J28" s="27"/>
      <c r="K28" s="27"/>
      <c r="L28" s="27"/>
      <c r="M28" s="27"/>
      <c r="P28" s="44"/>
      <c r="Q28" s="44"/>
      <c r="R28" s="44"/>
      <c r="S28" s="44"/>
      <c r="T28" s="44"/>
      <c r="U28" s="44"/>
      <c r="V28" s="44"/>
      <c r="W28" s="44"/>
      <c r="X28" s="44"/>
      <c r="Y28" s="44"/>
      <c r="Z28" s="44"/>
      <c r="AA28" s="44"/>
    </row>
    <row r="29" spans="1:27" ht="31.5" customHeight="1" x14ac:dyDescent="0.3">
      <c r="A29" s="27"/>
      <c r="B29" s="67" t="s">
        <v>96</v>
      </c>
      <c r="C29" s="68"/>
      <c r="D29" s="68"/>
      <c r="E29" s="68"/>
      <c r="F29" s="68"/>
      <c r="G29" s="68"/>
      <c r="H29" s="68"/>
      <c r="I29" s="27"/>
      <c r="J29" s="27"/>
      <c r="K29" s="27"/>
      <c r="L29" s="27"/>
      <c r="M29" s="27"/>
      <c r="P29" s="44"/>
      <c r="Q29" s="44"/>
      <c r="R29" s="44"/>
      <c r="S29" s="44"/>
      <c r="T29" s="44"/>
      <c r="U29" s="44"/>
      <c r="V29" s="44"/>
      <c r="W29" s="44"/>
      <c r="X29" s="44"/>
      <c r="Y29" s="44"/>
      <c r="Z29" s="44"/>
      <c r="AA29" s="44"/>
    </row>
    <row r="30" spans="1:27" ht="15.75" customHeight="1" x14ac:dyDescent="0.3">
      <c r="A30" s="27"/>
      <c r="B30" s="67" t="s">
        <v>99</v>
      </c>
      <c r="C30" s="68"/>
      <c r="D30" s="68"/>
      <c r="E30" s="68"/>
      <c r="F30" s="68"/>
      <c r="G30" s="68"/>
      <c r="H30" s="68"/>
      <c r="I30" s="27"/>
      <c r="J30" s="27"/>
      <c r="K30" s="27"/>
      <c r="L30" s="27"/>
      <c r="M30" s="27"/>
      <c r="P30" s="44"/>
      <c r="Q30" s="44"/>
      <c r="R30" s="44"/>
      <c r="S30" s="44"/>
      <c r="T30" s="44"/>
      <c r="U30" s="44"/>
      <c r="V30" s="44"/>
      <c r="W30" s="44"/>
      <c r="X30" s="44"/>
      <c r="Y30" s="44"/>
      <c r="Z30" s="44"/>
      <c r="AA30" s="44"/>
    </row>
    <row r="31" spans="1:27" ht="15.75" customHeight="1" x14ac:dyDescent="0.3">
      <c r="A31" s="27"/>
      <c r="B31" s="67" t="s">
        <v>105</v>
      </c>
      <c r="C31" s="68"/>
      <c r="D31" s="68"/>
      <c r="E31" s="68"/>
      <c r="F31" s="68"/>
      <c r="G31" s="68"/>
      <c r="H31" s="68"/>
      <c r="I31" s="27"/>
      <c r="J31" s="27"/>
      <c r="K31" s="27"/>
      <c r="L31" s="27"/>
      <c r="M31" s="27"/>
      <c r="P31" s="44"/>
      <c r="Q31" s="44"/>
      <c r="R31" s="44"/>
      <c r="S31" s="44"/>
      <c r="T31" s="44"/>
      <c r="U31" s="44"/>
      <c r="V31" s="44"/>
      <c r="W31" s="44"/>
      <c r="X31" s="44"/>
      <c r="Y31" s="44"/>
      <c r="Z31" s="44"/>
      <c r="AA31" s="44"/>
    </row>
    <row r="32" spans="1:27" ht="15.75" customHeight="1" x14ac:dyDescent="0.3">
      <c r="A32" s="27"/>
      <c r="B32" s="42"/>
      <c r="C32" s="7"/>
      <c r="D32" s="7"/>
      <c r="E32" s="7"/>
      <c r="F32" s="7"/>
      <c r="G32" s="7"/>
      <c r="H32" s="7"/>
      <c r="I32" s="27"/>
      <c r="J32" s="27"/>
      <c r="K32" s="27"/>
      <c r="L32" s="27"/>
      <c r="M32" s="27"/>
      <c r="P32" s="44"/>
      <c r="Q32" s="44"/>
      <c r="R32" s="44"/>
      <c r="S32" s="44"/>
      <c r="T32" s="44"/>
      <c r="U32" s="44"/>
      <c r="V32" s="44"/>
      <c r="W32" s="44"/>
      <c r="X32" s="44"/>
      <c r="Y32" s="44"/>
      <c r="Z32" s="44"/>
      <c r="AA32" s="44"/>
    </row>
    <row r="33" spans="1:28" ht="15.75" customHeight="1" x14ac:dyDescent="0.3">
      <c r="A33" s="130" t="s">
        <v>28</v>
      </c>
      <c r="B33" s="130"/>
      <c r="C33" s="130"/>
      <c r="D33" s="130"/>
      <c r="E33" s="130"/>
      <c r="F33" s="130"/>
      <c r="G33" s="130"/>
      <c r="H33" s="130"/>
      <c r="I33" s="27"/>
      <c r="J33" s="27"/>
      <c r="K33" s="27"/>
      <c r="L33" s="27"/>
      <c r="M33" s="27"/>
      <c r="P33" s="44"/>
      <c r="Q33" s="44"/>
      <c r="R33" s="44"/>
      <c r="S33" s="44"/>
      <c r="T33" s="44"/>
      <c r="U33" s="44"/>
      <c r="V33" s="44"/>
      <c r="W33" s="44"/>
      <c r="X33" s="44"/>
      <c r="Y33" s="44"/>
      <c r="Z33" s="44"/>
      <c r="AA33" s="44"/>
    </row>
    <row r="34" spans="1:28" ht="15.75" customHeight="1" x14ac:dyDescent="0.3">
      <c r="A34" s="130"/>
      <c r="B34" s="130"/>
      <c r="C34" s="130"/>
      <c r="D34" s="130"/>
      <c r="E34" s="130"/>
      <c r="F34" s="130"/>
      <c r="G34" s="130"/>
      <c r="H34" s="130"/>
      <c r="I34" s="27"/>
      <c r="J34" s="27"/>
      <c r="K34" s="27"/>
      <c r="L34" s="27"/>
      <c r="M34" s="27"/>
      <c r="P34" s="45"/>
      <c r="Q34" s="45"/>
      <c r="R34" s="45"/>
      <c r="S34" s="45"/>
      <c r="T34" s="45"/>
      <c r="U34" s="45"/>
      <c r="V34" s="45"/>
      <c r="W34" s="45"/>
      <c r="X34" s="45"/>
      <c r="Y34" s="45"/>
      <c r="Z34" s="45"/>
      <c r="AA34" s="45"/>
    </row>
    <row r="35" spans="1:28" ht="15" customHeight="1" x14ac:dyDescent="0.3">
      <c r="A35" s="55" t="s">
        <v>34</v>
      </c>
      <c r="B35" s="93" t="s">
        <v>92</v>
      </c>
      <c r="C35" s="85">
        <v>0.1</v>
      </c>
      <c r="D35" s="81" t="s">
        <v>10</v>
      </c>
      <c r="E35" s="81"/>
      <c r="F35" s="81"/>
      <c r="G35" s="81"/>
      <c r="H35" s="142">
        <f>$G$4*C35</f>
        <v>45.5</v>
      </c>
      <c r="I35" s="38"/>
      <c r="J35" s="38"/>
      <c r="K35" s="38"/>
      <c r="L35" s="27"/>
      <c r="M35" s="27"/>
      <c r="P35" s="45"/>
      <c r="Q35" s="45"/>
      <c r="R35" s="45"/>
      <c r="S35" s="45"/>
      <c r="T35" s="45"/>
      <c r="U35" s="45"/>
      <c r="V35" s="45"/>
      <c r="W35" s="45"/>
      <c r="X35" s="45"/>
      <c r="Y35" s="45"/>
      <c r="Z35" s="45"/>
      <c r="AA35" s="45"/>
    </row>
    <row r="36" spans="1:28" ht="15" customHeight="1" x14ac:dyDescent="0.3">
      <c r="A36" s="56"/>
      <c r="B36" s="91"/>
      <c r="C36" s="86"/>
      <c r="D36" s="83"/>
      <c r="E36" s="83"/>
      <c r="F36" s="83"/>
      <c r="G36" s="83"/>
      <c r="H36" s="142"/>
      <c r="I36" s="38"/>
      <c r="J36" s="38"/>
      <c r="K36" s="38"/>
      <c r="L36" s="27"/>
      <c r="M36" s="27"/>
      <c r="P36" s="45"/>
      <c r="Q36" s="45"/>
      <c r="R36" s="45"/>
      <c r="S36" s="45"/>
      <c r="T36" s="45"/>
      <c r="U36" s="45"/>
      <c r="V36" s="45"/>
      <c r="W36" s="45"/>
      <c r="X36" s="45"/>
      <c r="Y36" s="45"/>
      <c r="Z36" s="45"/>
      <c r="AA36" s="45"/>
    </row>
    <row r="37" spans="1:28" ht="18" x14ac:dyDescent="0.3">
      <c r="A37" s="56"/>
      <c r="B37" s="91"/>
      <c r="C37" s="79">
        <v>0.5</v>
      </c>
      <c r="D37" s="81" t="s">
        <v>25</v>
      </c>
      <c r="E37" s="82"/>
      <c r="F37" s="79">
        <v>0.5</v>
      </c>
      <c r="G37" s="81" t="s">
        <v>40</v>
      </c>
      <c r="H37" s="82"/>
      <c r="I37" s="73" t="s">
        <v>30</v>
      </c>
      <c r="J37" s="73"/>
      <c r="K37" s="89" t="s">
        <v>31</v>
      </c>
      <c r="L37" s="89"/>
      <c r="M37" s="115" t="s">
        <v>66</v>
      </c>
      <c r="N37" s="115"/>
      <c r="O37" s="115"/>
    </row>
    <row r="38" spans="1:28" ht="15.75" customHeight="1" x14ac:dyDescent="0.3">
      <c r="A38" s="57"/>
      <c r="B38" s="92"/>
      <c r="C38" s="80"/>
      <c r="D38" s="83"/>
      <c r="E38" s="84"/>
      <c r="F38" s="80"/>
      <c r="G38" s="83"/>
      <c r="H38" s="84"/>
      <c r="I38" s="73"/>
      <c r="J38" s="73"/>
      <c r="K38" s="89"/>
      <c r="L38" s="89"/>
      <c r="M38" s="115"/>
      <c r="N38" s="115"/>
      <c r="O38" s="115"/>
    </row>
    <row r="39" spans="1:28" ht="44.25" customHeight="1" x14ac:dyDescent="0.3">
      <c r="A39" s="31" t="s">
        <v>0</v>
      </c>
      <c r="B39" s="32" t="s">
        <v>65</v>
      </c>
      <c r="C39" s="76">
        <f t="shared" ref="C39:C46" si="6">$C$37*$H$35</f>
        <v>22.75</v>
      </c>
      <c r="D39" s="77"/>
      <c r="E39" s="78"/>
      <c r="F39" s="76">
        <f>$C$37* $H$35</f>
        <v>22.75</v>
      </c>
      <c r="G39" s="77"/>
      <c r="H39" s="78"/>
      <c r="I39" s="65"/>
      <c r="J39" s="87"/>
      <c r="K39" s="75">
        <f t="shared" ref="K39:K45" si="7">I39*(F39+C39)</f>
        <v>0</v>
      </c>
      <c r="L39" s="75"/>
      <c r="M39" s="115"/>
      <c r="N39" s="115"/>
      <c r="O39" s="115"/>
      <c r="Q39" s="129"/>
      <c r="R39" s="129"/>
      <c r="S39" s="129"/>
      <c r="T39" s="129"/>
      <c r="U39" s="129"/>
      <c r="V39" s="129"/>
      <c r="W39" s="129"/>
      <c r="X39" s="129"/>
      <c r="Y39" s="129"/>
      <c r="Z39" s="129"/>
      <c r="AA39" s="129"/>
      <c r="AB39" s="129"/>
    </row>
    <row r="40" spans="1:28" ht="44.25" customHeight="1" x14ac:dyDescent="0.3">
      <c r="A40" s="31" t="s">
        <v>1</v>
      </c>
      <c r="B40" s="32" t="s">
        <v>61</v>
      </c>
      <c r="C40" s="76">
        <f t="shared" si="6"/>
        <v>22.75</v>
      </c>
      <c r="D40" s="77"/>
      <c r="E40" s="78"/>
      <c r="F40" s="76">
        <v>0</v>
      </c>
      <c r="G40" s="77"/>
      <c r="H40" s="78"/>
      <c r="I40" s="146"/>
      <c r="J40" s="147"/>
      <c r="K40" s="75">
        <f t="shared" si="7"/>
        <v>0</v>
      </c>
      <c r="L40" s="75"/>
      <c r="M40" s="115"/>
      <c r="N40" s="115"/>
      <c r="O40" s="115"/>
      <c r="Q40" s="129"/>
      <c r="R40" s="129"/>
      <c r="S40" s="129"/>
      <c r="T40" s="129"/>
      <c r="U40" s="129"/>
      <c r="V40" s="129"/>
      <c r="W40" s="129"/>
      <c r="X40" s="129"/>
      <c r="Y40" s="129"/>
      <c r="Z40" s="129"/>
      <c r="AA40" s="129"/>
      <c r="AB40" s="129"/>
    </row>
    <row r="41" spans="1:28" ht="44.25" customHeight="1" x14ac:dyDescent="0.3">
      <c r="A41" s="31" t="s">
        <v>2</v>
      </c>
      <c r="B41" s="32" t="s">
        <v>62</v>
      </c>
      <c r="C41" s="76">
        <f t="shared" si="6"/>
        <v>22.75</v>
      </c>
      <c r="D41" s="77"/>
      <c r="E41" s="78"/>
      <c r="F41" s="76">
        <v>0</v>
      </c>
      <c r="G41" s="77"/>
      <c r="H41" s="78"/>
      <c r="I41" s="65"/>
      <c r="J41" s="87"/>
      <c r="K41" s="75">
        <f t="shared" si="7"/>
        <v>0</v>
      </c>
      <c r="L41" s="75"/>
      <c r="M41" s="116" t="s">
        <v>94</v>
      </c>
      <c r="N41" s="116"/>
      <c r="O41" s="116"/>
    </row>
    <row r="42" spans="1:28" ht="76.5" customHeight="1" x14ac:dyDescent="0.3">
      <c r="A42" s="31" t="s">
        <v>3</v>
      </c>
      <c r="B42" s="32" t="s">
        <v>78</v>
      </c>
      <c r="C42" s="76">
        <f t="shared" si="6"/>
        <v>22.75</v>
      </c>
      <c r="D42" s="77"/>
      <c r="E42" s="78"/>
      <c r="F42" s="76">
        <f>$C$37* $H$35/2</f>
        <v>11.375</v>
      </c>
      <c r="G42" s="77"/>
      <c r="H42" s="78"/>
      <c r="I42" s="65"/>
      <c r="J42" s="87"/>
      <c r="K42" s="75">
        <f t="shared" si="7"/>
        <v>0</v>
      </c>
      <c r="L42" s="75"/>
      <c r="M42" s="116"/>
      <c r="N42" s="116"/>
      <c r="O42" s="116"/>
    </row>
    <row r="43" spans="1:28" ht="44.25" customHeight="1" x14ac:dyDescent="0.3">
      <c r="A43" s="31" t="s">
        <v>4</v>
      </c>
      <c r="B43" s="32" t="s">
        <v>79</v>
      </c>
      <c r="C43" s="76">
        <f t="shared" si="6"/>
        <v>22.75</v>
      </c>
      <c r="D43" s="77"/>
      <c r="E43" s="78"/>
      <c r="F43" s="76">
        <f>$C$37* $H$35</f>
        <v>22.75</v>
      </c>
      <c r="G43" s="77"/>
      <c r="H43" s="78"/>
      <c r="I43" s="65"/>
      <c r="J43" s="87"/>
      <c r="K43" s="75">
        <f t="shared" ref="K43" si="8">I43*(F43+C43)</f>
        <v>0</v>
      </c>
      <c r="L43" s="75"/>
      <c r="M43" s="52"/>
      <c r="N43" s="52"/>
      <c r="O43" s="52"/>
    </row>
    <row r="44" spans="1:28" ht="44.25" customHeight="1" x14ac:dyDescent="0.3">
      <c r="A44" s="31" t="s">
        <v>5</v>
      </c>
      <c r="B44" s="32" t="s">
        <v>60</v>
      </c>
      <c r="C44" s="76">
        <f t="shared" si="6"/>
        <v>22.75</v>
      </c>
      <c r="D44" s="77"/>
      <c r="E44" s="78"/>
      <c r="F44" s="76">
        <v>0</v>
      </c>
      <c r="G44" s="77"/>
      <c r="H44" s="78"/>
      <c r="I44" s="65"/>
      <c r="J44" s="87"/>
      <c r="K44" s="75">
        <f t="shared" si="7"/>
        <v>0</v>
      </c>
      <c r="L44" s="75"/>
      <c r="M44" s="38"/>
    </row>
    <row r="45" spans="1:28" ht="55.5" customHeight="1" x14ac:dyDescent="0.3">
      <c r="A45" s="31" t="s">
        <v>69</v>
      </c>
      <c r="B45" s="32" t="s">
        <v>63</v>
      </c>
      <c r="C45" s="76">
        <f t="shared" si="6"/>
        <v>22.75</v>
      </c>
      <c r="D45" s="77"/>
      <c r="E45" s="78"/>
      <c r="F45" s="76">
        <f>$C$37* $H$35</f>
        <v>22.75</v>
      </c>
      <c r="G45" s="77"/>
      <c r="H45" s="78"/>
      <c r="I45" s="65"/>
      <c r="J45" s="87"/>
      <c r="K45" s="75">
        <f t="shared" si="7"/>
        <v>0</v>
      </c>
      <c r="L45" s="75"/>
      <c r="M45" s="38"/>
    </row>
    <row r="46" spans="1:28" ht="44.25" customHeight="1" x14ac:dyDescent="0.3">
      <c r="A46" s="31" t="s">
        <v>70</v>
      </c>
      <c r="B46" s="32" t="s">
        <v>93</v>
      </c>
      <c r="C46" s="76">
        <f t="shared" si="6"/>
        <v>22.75</v>
      </c>
      <c r="D46" s="77"/>
      <c r="E46" s="78"/>
      <c r="F46" s="76">
        <v>22.75</v>
      </c>
      <c r="G46" s="77"/>
      <c r="H46" s="78"/>
      <c r="I46" s="74"/>
      <c r="J46" s="74"/>
      <c r="K46" s="75">
        <f t="shared" ref="K46" si="9">I46*(F46+C46)</f>
        <v>0</v>
      </c>
      <c r="L46" s="75"/>
      <c r="M46" s="38"/>
    </row>
    <row r="47" spans="1:28" ht="44.25" customHeight="1" x14ac:dyDescent="0.3">
      <c r="A47" s="31" t="s">
        <v>7</v>
      </c>
      <c r="B47" s="32" t="s">
        <v>77</v>
      </c>
      <c r="C47" s="76">
        <f>$C$37*$H$35/2</f>
        <v>11.375</v>
      </c>
      <c r="D47" s="77"/>
      <c r="E47" s="78"/>
      <c r="F47" s="76">
        <v>0</v>
      </c>
      <c r="G47" s="77"/>
      <c r="H47" s="78"/>
      <c r="I47" s="74"/>
      <c r="J47" s="74"/>
      <c r="K47" s="75">
        <f t="shared" ref="K47:K48" si="10">I47*(F47+C47)</f>
        <v>0</v>
      </c>
      <c r="L47" s="75"/>
      <c r="M47" s="38"/>
    </row>
    <row r="48" spans="1:28" ht="44.25" customHeight="1" x14ac:dyDescent="0.3">
      <c r="A48" s="31" t="s">
        <v>29</v>
      </c>
      <c r="B48" s="32" t="s">
        <v>64</v>
      </c>
      <c r="C48" s="39">
        <v>5</v>
      </c>
      <c r="D48" s="148" t="s">
        <v>38</v>
      </c>
      <c r="E48" s="149"/>
      <c r="F48" s="76">
        <v>0</v>
      </c>
      <c r="G48" s="77"/>
      <c r="H48" s="78"/>
      <c r="I48" s="74"/>
      <c r="J48" s="74"/>
      <c r="K48" s="75">
        <f t="shared" si="10"/>
        <v>0</v>
      </c>
      <c r="L48" s="75"/>
      <c r="M48" s="38"/>
    </row>
    <row r="49" spans="1:13" x14ac:dyDescent="0.3">
      <c r="A49" s="27"/>
      <c r="B49" s="43" t="s">
        <v>75</v>
      </c>
      <c r="C49" s="27"/>
      <c r="D49" s="27"/>
      <c r="E49" s="27"/>
      <c r="F49" s="27"/>
      <c r="G49" s="27"/>
      <c r="H49" s="27"/>
      <c r="I49" s="145" t="s">
        <v>58</v>
      </c>
      <c r="J49" s="145"/>
      <c r="K49" s="75">
        <f>IF(M41="Ja",SUM(K39:L48)*70%,SUM(K39:L48))</f>
        <v>0</v>
      </c>
      <c r="L49" s="75"/>
      <c r="M49" s="38"/>
    </row>
    <row r="50" spans="1:13" x14ac:dyDescent="0.3">
      <c r="A50" s="27"/>
      <c r="B50" s="42" t="s">
        <v>106</v>
      </c>
      <c r="C50" s="27"/>
      <c r="D50" s="27"/>
      <c r="E50" s="27"/>
      <c r="F50" s="27"/>
      <c r="G50" s="27"/>
      <c r="H50" s="27"/>
      <c r="I50" s="145"/>
      <c r="J50" s="145"/>
      <c r="K50" s="75"/>
      <c r="L50" s="75"/>
      <c r="M50" s="27"/>
    </row>
    <row r="51" spans="1:13" ht="31.5" x14ac:dyDescent="0.3">
      <c r="A51" s="27"/>
      <c r="B51" s="42" t="s">
        <v>107</v>
      </c>
      <c r="C51" s="27"/>
      <c r="D51" s="27"/>
      <c r="E51" s="27"/>
      <c r="F51" s="27"/>
      <c r="G51" s="27"/>
      <c r="H51" s="27"/>
      <c r="I51" s="27"/>
      <c r="J51" s="27"/>
      <c r="K51" s="27"/>
      <c r="L51" s="27"/>
      <c r="M51" s="27"/>
    </row>
    <row r="52" spans="1:13" ht="47.25" x14ac:dyDescent="0.3">
      <c r="A52" s="27"/>
      <c r="B52" s="42" t="s">
        <v>97</v>
      </c>
      <c r="C52" s="27"/>
      <c r="D52" s="27"/>
      <c r="E52" s="27"/>
      <c r="F52" s="27"/>
      <c r="G52" s="27"/>
      <c r="H52" s="27"/>
      <c r="I52" s="27"/>
      <c r="J52" s="27"/>
      <c r="K52" s="27"/>
      <c r="L52" s="27"/>
      <c r="M52" s="27"/>
    </row>
    <row r="53" spans="1:13" ht="31.5" x14ac:dyDescent="0.3">
      <c r="A53" s="27"/>
      <c r="B53" s="42" t="s">
        <v>102</v>
      </c>
      <c r="C53" s="27"/>
      <c r="D53" s="27"/>
      <c r="E53" s="27"/>
      <c r="F53" s="27"/>
      <c r="G53" s="27"/>
      <c r="H53" s="27"/>
      <c r="I53" s="27"/>
      <c r="J53" s="27"/>
      <c r="K53" s="27"/>
      <c r="L53" s="27"/>
      <c r="M53" s="27"/>
    </row>
    <row r="54" spans="1:13" x14ac:dyDescent="0.3">
      <c r="A54" s="27"/>
      <c r="B54" s="60" t="s">
        <v>76</v>
      </c>
      <c r="C54" s="27"/>
      <c r="D54" s="27"/>
      <c r="E54" s="27"/>
      <c r="F54" s="27"/>
      <c r="G54" s="27"/>
      <c r="H54" s="27"/>
      <c r="I54" s="27"/>
      <c r="J54" s="27"/>
      <c r="K54" s="27"/>
      <c r="L54" s="27"/>
      <c r="M54" s="27"/>
    </row>
    <row r="55" spans="1:13" x14ac:dyDescent="0.3">
      <c r="A55" s="27"/>
      <c r="B55" s="60" t="s">
        <v>108</v>
      </c>
      <c r="C55" s="27"/>
      <c r="D55" s="27"/>
      <c r="E55" s="27"/>
      <c r="F55" s="27"/>
      <c r="G55" s="27"/>
      <c r="H55" s="27"/>
      <c r="I55" s="27"/>
      <c r="J55" s="27"/>
      <c r="K55" s="27"/>
      <c r="L55" s="27"/>
      <c r="M55" s="27"/>
    </row>
    <row r="56" spans="1:13" x14ac:dyDescent="0.3">
      <c r="A56" s="27"/>
      <c r="B56" s="60" t="s">
        <v>109</v>
      </c>
      <c r="C56" s="27"/>
      <c r="D56" s="27"/>
      <c r="E56" s="27"/>
      <c r="F56" s="27"/>
      <c r="G56" s="27"/>
      <c r="H56" s="27"/>
      <c r="I56" s="27"/>
      <c r="J56" s="27"/>
      <c r="K56" s="27"/>
      <c r="L56" s="27"/>
      <c r="M56" s="27"/>
    </row>
    <row r="57" spans="1:13" ht="39.75" customHeight="1" x14ac:dyDescent="0.3">
      <c r="A57" s="27"/>
      <c r="B57" s="60" t="s">
        <v>100</v>
      </c>
      <c r="C57" s="27"/>
      <c r="D57" s="27"/>
      <c r="E57" s="27"/>
      <c r="F57" s="27"/>
      <c r="G57" s="27"/>
      <c r="H57" s="27"/>
      <c r="I57" s="27"/>
      <c r="J57" s="27"/>
      <c r="K57" s="27"/>
      <c r="L57" s="27"/>
      <c r="M57" s="27"/>
    </row>
    <row r="58" spans="1:13" ht="45" customHeight="1" x14ac:dyDescent="0.3">
      <c r="A58" s="27"/>
      <c r="B58" s="60" t="s">
        <v>101</v>
      </c>
      <c r="C58" s="27"/>
      <c r="D58" s="27"/>
      <c r="E58" s="27"/>
      <c r="F58" s="27"/>
      <c r="G58" s="27"/>
      <c r="H58" s="27"/>
      <c r="I58" s="27"/>
      <c r="J58" s="27"/>
      <c r="K58" s="27"/>
      <c r="L58" s="27"/>
      <c r="M58" s="27"/>
    </row>
    <row r="59" spans="1:13" x14ac:dyDescent="0.3">
      <c r="A59" s="27"/>
      <c r="B59" s="41"/>
      <c r="C59" s="27"/>
      <c r="D59" s="27"/>
      <c r="E59" s="27"/>
      <c r="F59" s="27"/>
      <c r="G59" s="27"/>
      <c r="H59" s="27"/>
      <c r="I59" s="27"/>
      <c r="J59" s="27"/>
      <c r="K59" s="27"/>
      <c r="L59" s="27"/>
      <c r="M59" s="27"/>
    </row>
    <row r="60" spans="1:13" x14ac:dyDescent="0.3">
      <c r="A60" s="27"/>
      <c r="B60" s="28"/>
      <c r="C60" s="27"/>
      <c r="D60" s="27"/>
      <c r="E60" s="27"/>
      <c r="F60" s="27"/>
      <c r="G60" s="27"/>
      <c r="H60" s="27"/>
      <c r="I60" s="27"/>
      <c r="J60" s="27"/>
      <c r="K60" s="27"/>
      <c r="L60" s="27"/>
      <c r="M60" s="27"/>
    </row>
    <row r="61" spans="1:13" x14ac:dyDescent="0.3">
      <c r="A61" s="27"/>
      <c r="B61" s="28"/>
      <c r="C61" s="27"/>
      <c r="D61" s="27"/>
      <c r="E61" s="27"/>
      <c r="F61" s="27"/>
      <c r="G61" s="27"/>
      <c r="H61" s="27"/>
      <c r="I61" s="27"/>
      <c r="J61" s="27"/>
      <c r="K61" s="27"/>
      <c r="L61" s="27"/>
      <c r="M61" s="27"/>
    </row>
    <row r="62" spans="1:13" x14ac:dyDescent="0.3">
      <c r="A62" s="27"/>
      <c r="B62" s="28"/>
      <c r="C62" s="27"/>
      <c r="D62" s="27"/>
      <c r="E62" s="27"/>
      <c r="F62" s="27"/>
      <c r="G62" s="27"/>
      <c r="H62" s="27"/>
      <c r="I62" s="27"/>
      <c r="J62" s="27"/>
      <c r="K62" s="27"/>
      <c r="L62" s="27"/>
      <c r="M62" s="27"/>
    </row>
    <row r="63" spans="1:13" x14ac:dyDescent="0.3">
      <c r="A63" s="27"/>
      <c r="B63" s="28"/>
      <c r="C63" s="27"/>
      <c r="D63" s="27"/>
      <c r="E63" s="27"/>
      <c r="F63" s="27"/>
      <c r="G63" s="27"/>
      <c r="H63" s="27"/>
      <c r="I63" s="27"/>
      <c r="J63" s="27"/>
      <c r="K63" s="27"/>
      <c r="L63" s="27"/>
      <c r="M63" s="27"/>
    </row>
    <row r="64" spans="1:13" x14ac:dyDescent="0.3">
      <c r="A64" s="27"/>
      <c r="B64" s="28"/>
      <c r="C64" s="27"/>
      <c r="D64" s="27"/>
      <c r="E64" s="27"/>
      <c r="F64" s="27"/>
      <c r="G64" s="27"/>
      <c r="H64" s="27"/>
      <c r="I64" s="27"/>
      <c r="J64" s="27"/>
      <c r="K64" s="27"/>
      <c r="L64" s="27"/>
      <c r="M64" s="27"/>
    </row>
    <row r="65" spans="1:13" x14ac:dyDescent="0.3">
      <c r="A65" s="27"/>
      <c r="B65" s="28"/>
      <c r="C65" s="27"/>
      <c r="D65" s="27"/>
      <c r="E65" s="27"/>
      <c r="F65" s="27"/>
      <c r="G65" s="27"/>
      <c r="H65" s="27"/>
      <c r="I65" s="27"/>
      <c r="J65" s="27"/>
      <c r="K65" s="27"/>
      <c r="L65" s="27"/>
      <c r="M65" s="27"/>
    </row>
    <row r="66" spans="1:13" x14ac:dyDescent="0.3">
      <c r="A66" s="27"/>
      <c r="B66" s="41"/>
      <c r="C66" s="27"/>
      <c r="D66" s="27"/>
      <c r="E66" s="27"/>
      <c r="F66" s="27"/>
      <c r="G66" s="27"/>
      <c r="H66" s="27"/>
      <c r="I66" s="27"/>
      <c r="J66" s="27"/>
      <c r="K66" s="27"/>
      <c r="L66" s="27"/>
      <c r="M66" s="27"/>
    </row>
    <row r="67" spans="1:13" x14ac:dyDescent="0.3">
      <c r="A67" s="27"/>
      <c r="B67" s="28"/>
      <c r="C67" s="27"/>
      <c r="D67" s="27"/>
      <c r="E67" s="27"/>
      <c r="F67" s="27"/>
      <c r="G67" s="27"/>
      <c r="H67" s="27"/>
      <c r="I67" s="27"/>
      <c r="J67" s="27"/>
      <c r="K67" s="27"/>
      <c r="L67" s="27"/>
      <c r="M67" s="27"/>
    </row>
    <row r="68" spans="1:13" x14ac:dyDescent="0.3">
      <c r="A68" s="27"/>
      <c r="B68" s="28"/>
      <c r="C68" s="27"/>
      <c r="D68" s="27"/>
      <c r="E68" s="27"/>
      <c r="F68" s="27"/>
      <c r="G68" s="27"/>
      <c r="H68" s="27"/>
      <c r="I68" s="27"/>
      <c r="J68" s="27"/>
      <c r="K68" s="27"/>
      <c r="L68" s="27"/>
      <c r="M68" s="27"/>
    </row>
    <row r="69" spans="1:13" x14ac:dyDescent="0.3">
      <c r="A69" s="27"/>
      <c r="B69" s="28"/>
      <c r="C69" s="27"/>
      <c r="D69" s="27"/>
      <c r="E69" s="27"/>
      <c r="F69" s="27"/>
      <c r="G69" s="27"/>
      <c r="H69" s="27"/>
      <c r="I69" s="27"/>
      <c r="J69" s="27"/>
      <c r="K69" s="27"/>
      <c r="L69" s="27"/>
      <c r="M69" s="27"/>
    </row>
    <row r="70" spans="1:13" x14ac:dyDescent="0.3">
      <c r="A70" s="27"/>
      <c r="B70" s="41"/>
      <c r="C70" s="27"/>
      <c r="D70" s="27"/>
      <c r="E70" s="27"/>
      <c r="F70" s="27"/>
      <c r="G70" s="27"/>
      <c r="H70" s="27"/>
      <c r="I70" s="27"/>
      <c r="J70" s="27"/>
      <c r="K70" s="27"/>
      <c r="L70" s="27"/>
      <c r="M70" s="27"/>
    </row>
    <row r="71" spans="1:13" x14ac:dyDescent="0.3">
      <c r="A71" s="27"/>
      <c r="B71" s="28"/>
      <c r="C71" s="27"/>
      <c r="D71" s="27"/>
      <c r="E71" s="27"/>
      <c r="F71" s="27"/>
      <c r="G71" s="27"/>
      <c r="H71" s="27"/>
      <c r="I71" s="27"/>
      <c r="J71" s="27"/>
      <c r="K71" s="27"/>
      <c r="L71" s="27"/>
      <c r="M71" s="27"/>
    </row>
    <row r="72" spans="1:13" x14ac:dyDescent="0.3">
      <c r="B72" s="28"/>
    </row>
    <row r="73" spans="1:13" x14ac:dyDescent="0.3">
      <c r="B73" s="28"/>
    </row>
    <row r="74" spans="1:13" x14ac:dyDescent="0.3">
      <c r="B74" s="28"/>
    </row>
  </sheetData>
  <sheetProtection selectLockedCells="1"/>
  <mergeCells count="131">
    <mergeCell ref="K49:L50"/>
    <mergeCell ref="I49:J50"/>
    <mergeCell ref="K40:L40"/>
    <mergeCell ref="K42:L42"/>
    <mergeCell ref="K44:L44"/>
    <mergeCell ref="I40:J40"/>
    <mergeCell ref="C47:E47"/>
    <mergeCell ref="K43:L43"/>
    <mergeCell ref="I48:J48"/>
    <mergeCell ref="F48:H48"/>
    <mergeCell ref="K48:L48"/>
    <mergeCell ref="F41:H41"/>
    <mergeCell ref="I41:J41"/>
    <mergeCell ref="F42:H42"/>
    <mergeCell ref="D48:E48"/>
    <mergeCell ref="C45:E45"/>
    <mergeCell ref="C46:E46"/>
    <mergeCell ref="A1:H2"/>
    <mergeCell ref="G9:H9"/>
    <mergeCell ref="G10:H10"/>
    <mergeCell ref="G3:H3"/>
    <mergeCell ref="G6:H6"/>
    <mergeCell ref="G8:H8"/>
    <mergeCell ref="C11:F11"/>
    <mergeCell ref="C39:E39"/>
    <mergeCell ref="C40:E40"/>
    <mergeCell ref="G7:H7"/>
    <mergeCell ref="C7:F7"/>
    <mergeCell ref="C10:F10"/>
    <mergeCell ref="F39:H39"/>
    <mergeCell ref="F40:H40"/>
    <mergeCell ref="C12:F12"/>
    <mergeCell ref="C15:F15"/>
    <mergeCell ref="D37:E38"/>
    <mergeCell ref="G15:H15"/>
    <mergeCell ref="H35:H36"/>
    <mergeCell ref="D35:G36"/>
    <mergeCell ref="A33:H34"/>
    <mergeCell ref="B18:H18"/>
    <mergeCell ref="B19:H19"/>
    <mergeCell ref="B20:H20"/>
    <mergeCell ref="K4:L5"/>
    <mergeCell ref="M37:O40"/>
    <mergeCell ref="M41:O42"/>
    <mergeCell ref="Q6:Y6"/>
    <mergeCell ref="Q8:Y8"/>
    <mergeCell ref="Q9:Y9"/>
    <mergeCell ref="P15:AA15"/>
    <mergeCell ref="P11:AA11"/>
    <mergeCell ref="P12:AA12"/>
    <mergeCell ref="P10:AA10"/>
    <mergeCell ref="Q39:AB39"/>
    <mergeCell ref="Q40:AB40"/>
    <mergeCell ref="P13:AA13"/>
    <mergeCell ref="P14:AA14"/>
    <mergeCell ref="Q7:Y7"/>
    <mergeCell ref="K10:L10"/>
    <mergeCell ref="K9:L9"/>
    <mergeCell ref="K7:L7"/>
    <mergeCell ref="K6:L6"/>
    <mergeCell ref="B35:B38"/>
    <mergeCell ref="C13:F13"/>
    <mergeCell ref="G13:H13"/>
    <mergeCell ref="I13:J13"/>
    <mergeCell ref="K13:L13"/>
    <mergeCell ref="C14:F14"/>
    <mergeCell ref="G14:H14"/>
    <mergeCell ref="I14:J14"/>
    <mergeCell ref="K14:L14"/>
    <mergeCell ref="B16:H16"/>
    <mergeCell ref="B17:H17"/>
    <mergeCell ref="B22:H22"/>
    <mergeCell ref="B25:H25"/>
    <mergeCell ref="B26:H26"/>
    <mergeCell ref="B27:H27"/>
    <mergeCell ref="B28:H28"/>
    <mergeCell ref="B29:H29"/>
    <mergeCell ref="I15:J15"/>
    <mergeCell ref="I16:J17"/>
    <mergeCell ref="B21:H21"/>
    <mergeCell ref="C37:C38"/>
    <mergeCell ref="K8:L8"/>
    <mergeCell ref="K11:L11"/>
    <mergeCell ref="K12:L12"/>
    <mergeCell ref="K15:L15"/>
    <mergeCell ref="K16:L17"/>
    <mergeCell ref="I9:J9"/>
    <mergeCell ref="I10:J10"/>
    <mergeCell ref="K41:L41"/>
    <mergeCell ref="K37:L38"/>
    <mergeCell ref="I12:J12"/>
    <mergeCell ref="K39:L39"/>
    <mergeCell ref="I47:J47"/>
    <mergeCell ref="K47:L47"/>
    <mergeCell ref="F44:H44"/>
    <mergeCell ref="F45:H45"/>
    <mergeCell ref="F37:F38"/>
    <mergeCell ref="G37:H38"/>
    <mergeCell ref="C35:C36"/>
    <mergeCell ref="K45:L45"/>
    <mergeCell ref="K46:L46"/>
    <mergeCell ref="I42:J42"/>
    <mergeCell ref="I44:J44"/>
    <mergeCell ref="I37:J38"/>
    <mergeCell ref="I39:J39"/>
    <mergeCell ref="F46:H46"/>
    <mergeCell ref="C41:E41"/>
    <mergeCell ref="F47:H47"/>
    <mergeCell ref="I45:J45"/>
    <mergeCell ref="I46:J46"/>
    <mergeCell ref="I43:J43"/>
    <mergeCell ref="C44:E44"/>
    <mergeCell ref="C42:E42"/>
    <mergeCell ref="C43:E43"/>
    <mergeCell ref="F43:H43"/>
    <mergeCell ref="I7:J7"/>
    <mergeCell ref="I11:J11"/>
    <mergeCell ref="B31:H31"/>
    <mergeCell ref="I6:J6"/>
    <mergeCell ref="I8:J8"/>
    <mergeCell ref="C9:F9"/>
    <mergeCell ref="B23:H23"/>
    <mergeCell ref="B30:H30"/>
    <mergeCell ref="I4:J5"/>
    <mergeCell ref="B3:B5"/>
    <mergeCell ref="G4:H5"/>
    <mergeCell ref="C3:F5"/>
    <mergeCell ref="C6:F6"/>
    <mergeCell ref="C8:F8"/>
    <mergeCell ref="G11:H11"/>
    <mergeCell ref="G12:H12"/>
  </mergeCells>
  <dataValidations disablePrompts="1" count="1">
    <dataValidation type="list" allowBlank="1" showInputMessage="1" showErrorMessage="1" sqref="M41:O43" xr:uid="{00000000-0002-0000-0000-000000000000}">
      <formula1>"Ja,Nein,"</formula1>
    </dataValidation>
  </dataValidations>
  <pageMargins left="0.78740157480314965" right="0.23622047244094491" top="0.39370078740157483" bottom="0.39370078740157483" header="0.31496062992125984" footer="0"/>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2"/>
  <sheetViews>
    <sheetView zoomScale="70" zoomScaleNormal="70" workbookViewId="0">
      <selection activeCell="G3" sqref="G3:H3"/>
    </sheetView>
  </sheetViews>
  <sheetFormatPr baseColWidth="10" defaultRowHeight="15" x14ac:dyDescent="0.25"/>
  <cols>
    <col min="2" max="2" width="34.140625" customWidth="1"/>
    <col min="4" max="4" width="10" customWidth="1"/>
    <col min="5" max="5" width="9.5703125" customWidth="1"/>
    <col min="6" max="6" width="7.5703125" customWidth="1"/>
    <col min="7" max="7" width="12.42578125" customWidth="1"/>
    <col min="8" max="8" width="14.140625" customWidth="1"/>
    <col min="12" max="12" width="10" customWidth="1"/>
    <col min="19" max="19" width="4.140625" customWidth="1"/>
  </cols>
  <sheetData>
    <row r="1" spans="1:30" ht="26.25" x14ac:dyDescent="0.25">
      <c r="A1" s="202" t="s">
        <v>27</v>
      </c>
      <c r="B1" s="179"/>
      <c r="C1" s="179"/>
      <c r="D1" s="179"/>
      <c r="E1" s="179"/>
      <c r="F1" s="179"/>
      <c r="G1" s="179"/>
      <c r="H1" s="179"/>
      <c r="I1" s="2"/>
      <c r="J1" s="1"/>
      <c r="K1" s="1"/>
      <c r="L1" s="1"/>
      <c r="M1" s="1"/>
    </row>
    <row r="2" spans="1:30" ht="26.25" x14ac:dyDescent="0.25">
      <c r="A2" s="202"/>
      <c r="B2" s="179"/>
      <c r="C2" s="179"/>
      <c r="D2" s="179"/>
      <c r="E2" s="179"/>
      <c r="F2" s="179"/>
      <c r="G2" s="179"/>
      <c r="H2" s="179"/>
      <c r="I2" s="2"/>
      <c r="J2" s="1"/>
      <c r="K2" s="1"/>
      <c r="L2" s="1"/>
      <c r="M2" s="1"/>
    </row>
    <row r="3" spans="1:30" x14ac:dyDescent="0.25">
      <c r="A3" s="203" t="s">
        <v>34</v>
      </c>
      <c r="B3" s="204"/>
      <c r="C3" s="206" t="s">
        <v>33</v>
      </c>
      <c r="D3" s="207"/>
      <c r="E3" s="207"/>
      <c r="F3" s="208"/>
      <c r="G3" s="215" t="s">
        <v>55</v>
      </c>
      <c r="H3" s="215"/>
      <c r="I3" s="1"/>
      <c r="J3" s="1"/>
      <c r="K3" s="1"/>
      <c r="L3" s="1"/>
      <c r="M3" s="11"/>
      <c r="N3" s="11"/>
      <c r="O3" s="11"/>
      <c r="T3" s="185"/>
      <c r="U3" s="185"/>
    </row>
    <row r="4" spans="1:30" ht="15" customHeight="1" x14ac:dyDescent="0.25">
      <c r="A4" s="205"/>
      <c r="B4" s="204"/>
      <c r="C4" s="209"/>
      <c r="D4" s="210"/>
      <c r="E4" s="210"/>
      <c r="F4" s="211"/>
      <c r="G4" s="216">
        <v>455</v>
      </c>
      <c r="H4" s="217"/>
      <c r="I4" s="189" t="s">
        <v>30</v>
      </c>
      <c r="J4" s="189"/>
      <c r="K4" s="183" t="s">
        <v>31</v>
      </c>
      <c r="L4" s="183"/>
      <c r="M4" s="15"/>
      <c r="N4" s="15"/>
      <c r="O4" s="15"/>
      <c r="T4" s="185"/>
      <c r="U4" s="185"/>
    </row>
    <row r="5" spans="1:30" ht="15.75" customHeight="1" thickBot="1" x14ac:dyDescent="0.3">
      <c r="A5" s="204"/>
      <c r="B5" s="204"/>
      <c r="C5" s="212"/>
      <c r="D5" s="213"/>
      <c r="E5" s="213"/>
      <c r="F5" s="214"/>
      <c r="G5" s="218"/>
      <c r="H5" s="219"/>
      <c r="I5" s="189"/>
      <c r="J5" s="189"/>
      <c r="K5" s="183"/>
      <c r="L5" s="183"/>
      <c r="M5" s="15"/>
      <c r="N5" s="15"/>
      <c r="O5" s="15"/>
      <c r="T5" s="185"/>
      <c r="U5" s="185"/>
      <c r="V5" s="185"/>
      <c r="W5" s="185"/>
    </row>
    <row r="6" spans="1:30" ht="30" x14ac:dyDescent="0.25">
      <c r="A6" s="8" t="s">
        <v>0</v>
      </c>
      <c r="B6" s="14" t="s">
        <v>11</v>
      </c>
      <c r="C6" s="69">
        <v>0.15</v>
      </c>
      <c r="D6" s="70"/>
      <c r="E6" s="70"/>
      <c r="F6" s="71"/>
      <c r="G6" s="194">
        <f>G4*C6</f>
        <v>68.25</v>
      </c>
      <c r="H6" s="191"/>
      <c r="I6" s="177"/>
      <c r="J6" s="195"/>
      <c r="K6" s="151">
        <f>IF(M4=0,I6*G6,I6*G6*85%)</f>
        <v>0</v>
      </c>
      <c r="L6" s="151"/>
      <c r="M6" s="15"/>
      <c r="N6" s="15"/>
      <c r="O6" s="15"/>
      <c r="S6" s="17"/>
      <c r="T6" s="155" t="s">
        <v>50</v>
      </c>
      <c r="U6" s="155"/>
      <c r="V6" s="155"/>
      <c r="W6" s="155"/>
      <c r="X6" s="155"/>
      <c r="Y6" s="155"/>
      <c r="Z6" s="155"/>
      <c r="AA6" s="156"/>
    </row>
    <row r="7" spans="1:30" ht="37.5" customHeight="1" x14ac:dyDescent="0.25">
      <c r="A7" s="8" t="s">
        <v>1</v>
      </c>
      <c r="B7" s="14" t="s">
        <v>35</v>
      </c>
      <c r="C7" s="69">
        <v>0.01</v>
      </c>
      <c r="D7" s="70"/>
      <c r="E7" s="70"/>
      <c r="F7" s="71"/>
      <c r="G7" s="194">
        <f>G4*C7</f>
        <v>4.55</v>
      </c>
      <c r="H7" s="191"/>
      <c r="I7" s="177"/>
      <c r="J7" s="195"/>
      <c r="K7" s="151">
        <f>I7*G7</f>
        <v>0</v>
      </c>
      <c r="L7" s="151"/>
      <c r="M7" s="15"/>
      <c r="N7" s="15"/>
      <c r="O7" s="15"/>
      <c r="S7" s="16"/>
      <c r="T7" s="186" t="s">
        <v>42</v>
      </c>
      <c r="U7" s="186"/>
      <c r="V7" s="24"/>
      <c r="W7" s="24"/>
      <c r="X7" s="19"/>
      <c r="Y7" s="19"/>
      <c r="Z7" s="19"/>
      <c r="AA7" s="20"/>
    </row>
    <row r="8" spans="1:30" ht="30.75" customHeight="1" x14ac:dyDescent="0.25">
      <c r="A8" s="8" t="s">
        <v>2</v>
      </c>
      <c r="B8" s="14" t="s">
        <v>13</v>
      </c>
      <c r="C8" s="69">
        <v>0.01</v>
      </c>
      <c r="D8" s="70"/>
      <c r="E8" s="70"/>
      <c r="F8" s="71"/>
      <c r="G8" s="194">
        <f>G4*C8</f>
        <v>4.55</v>
      </c>
      <c r="H8" s="191"/>
      <c r="I8" s="177"/>
      <c r="J8" s="195"/>
      <c r="K8" s="151">
        <f t="shared" ref="K8:K14" si="0">I8*G8</f>
        <v>0</v>
      </c>
      <c r="L8" s="151"/>
      <c r="M8" s="22"/>
      <c r="N8" s="22"/>
      <c r="O8" s="22"/>
      <c r="S8" s="12"/>
      <c r="T8" s="24" t="s">
        <v>41</v>
      </c>
      <c r="U8" s="24"/>
      <c r="V8" s="24"/>
      <c r="W8" s="24"/>
      <c r="X8" s="19"/>
      <c r="Y8" s="18"/>
      <c r="Z8" s="18"/>
      <c r="AA8" s="20"/>
    </row>
    <row r="9" spans="1:30" ht="30" customHeight="1" thickBot="1" x14ac:dyDescent="0.3">
      <c r="A9" s="8" t="s">
        <v>3</v>
      </c>
      <c r="B9" s="14" t="s">
        <v>12</v>
      </c>
      <c r="C9" s="132">
        <v>0.01</v>
      </c>
      <c r="D9" s="133"/>
      <c r="E9" s="133"/>
      <c r="F9" s="134"/>
      <c r="G9" s="220">
        <f>G4*C9</f>
        <v>4.55</v>
      </c>
      <c r="H9" s="221"/>
      <c r="I9" s="177"/>
      <c r="J9" s="195"/>
      <c r="K9" s="151">
        <f t="shared" si="0"/>
        <v>0</v>
      </c>
      <c r="L9" s="151"/>
      <c r="M9" s="22"/>
      <c r="N9" s="22"/>
      <c r="O9" s="22"/>
      <c r="S9" s="13"/>
      <c r="T9" s="154" t="s">
        <v>43</v>
      </c>
      <c r="U9" s="154"/>
      <c r="V9" s="154"/>
      <c r="W9" s="154"/>
      <c r="X9" s="154"/>
      <c r="Y9" s="23"/>
      <c r="Z9" s="23"/>
      <c r="AA9" s="21"/>
    </row>
    <row r="10" spans="1:30" ht="79.5" thickBot="1" x14ac:dyDescent="0.3">
      <c r="A10" s="8" t="s">
        <v>4</v>
      </c>
      <c r="B10" s="9" t="s">
        <v>8</v>
      </c>
      <c r="C10" s="196">
        <v>0.01</v>
      </c>
      <c r="D10" s="196"/>
      <c r="E10" s="196"/>
      <c r="F10" s="196"/>
      <c r="G10" s="192">
        <f>C10*G4</f>
        <v>4.55</v>
      </c>
      <c r="H10" s="192"/>
      <c r="I10" s="177"/>
      <c r="J10" s="195"/>
      <c r="K10" s="151">
        <f>I10*G10</f>
        <v>0</v>
      </c>
      <c r="L10" s="151"/>
      <c r="M10" s="1"/>
    </row>
    <row r="11" spans="1:30" ht="31.5" x14ac:dyDescent="0.25">
      <c r="A11" s="8" t="s">
        <v>5</v>
      </c>
      <c r="B11" s="9" t="s">
        <v>14</v>
      </c>
      <c r="C11" s="197">
        <v>0.01</v>
      </c>
      <c r="D11" s="198"/>
      <c r="E11" s="198"/>
      <c r="F11" s="199"/>
      <c r="G11" s="200">
        <f>G4*C11</f>
        <v>4.55</v>
      </c>
      <c r="H11" s="201"/>
      <c r="I11" s="177"/>
      <c r="J11" s="195"/>
      <c r="K11" s="151">
        <f t="shared" si="0"/>
        <v>0</v>
      </c>
      <c r="L11" s="151"/>
      <c r="M11" s="1"/>
      <c r="S11" s="157" t="s">
        <v>47</v>
      </c>
      <c r="T11" s="158"/>
      <c r="U11" s="158"/>
      <c r="V11" s="158"/>
      <c r="W11" s="158"/>
      <c r="X11" s="158"/>
      <c r="Y11" s="158"/>
      <c r="Z11" s="158"/>
      <c r="AA11" s="158"/>
      <c r="AB11" s="158"/>
      <c r="AC11" s="158"/>
      <c r="AD11" s="159"/>
    </row>
    <row r="12" spans="1:30" ht="31.5" x14ac:dyDescent="0.25">
      <c r="A12" s="8" t="s">
        <v>6</v>
      </c>
      <c r="B12" s="9" t="s">
        <v>15</v>
      </c>
      <c r="C12" s="69">
        <v>0.01</v>
      </c>
      <c r="D12" s="70"/>
      <c r="E12" s="70"/>
      <c r="F12" s="71"/>
      <c r="G12" s="194">
        <f>G4*C12</f>
        <v>4.55</v>
      </c>
      <c r="H12" s="191"/>
      <c r="I12" s="177"/>
      <c r="J12" s="195"/>
      <c r="K12" s="151">
        <f t="shared" si="0"/>
        <v>0</v>
      </c>
      <c r="L12" s="151"/>
      <c r="M12" s="1"/>
      <c r="S12" s="160" t="s">
        <v>48</v>
      </c>
      <c r="T12" s="161"/>
      <c r="U12" s="161"/>
      <c r="V12" s="161"/>
      <c r="W12" s="161"/>
      <c r="X12" s="161"/>
      <c r="Y12" s="161"/>
      <c r="Z12" s="161"/>
      <c r="AA12" s="161"/>
      <c r="AB12" s="161"/>
      <c r="AC12" s="161"/>
      <c r="AD12" s="162"/>
    </row>
    <row r="13" spans="1:30" ht="31.5" x14ac:dyDescent="0.25">
      <c r="A13" s="8" t="s">
        <v>7</v>
      </c>
      <c r="B13" s="9" t="s">
        <v>16</v>
      </c>
      <c r="C13" s="132">
        <v>0</v>
      </c>
      <c r="D13" s="133"/>
      <c r="E13" s="133"/>
      <c r="F13" s="134"/>
      <c r="G13" s="194">
        <f>G4*C13</f>
        <v>0</v>
      </c>
      <c r="H13" s="191"/>
      <c r="I13" s="177"/>
      <c r="J13" s="195"/>
      <c r="K13" s="151">
        <f t="shared" si="0"/>
        <v>0</v>
      </c>
      <c r="L13" s="151"/>
      <c r="M13" s="1"/>
      <c r="S13" s="163" t="s">
        <v>53</v>
      </c>
      <c r="T13" s="164"/>
      <c r="U13" s="164"/>
      <c r="V13" s="164"/>
      <c r="W13" s="164"/>
      <c r="X13" s="164"/>
      <c r="Y13" s="164"/>
      <c r="Z13" s="164"/>
      <c r="AA13" s="164"/>
      <c r="AB13" s="164"/>
      <c r="AC13" s="164"/>
      <c r="AD13" s="165"/>
    </row>
    <row r="14" spans="1:30" ht="31.5" x14ac:dyDescent="0.25">
      <c r="A14" s="8" t="s">
        <v>29</v>
      </c>
      <c r="B14" s="10" t="s">
        <v>39</v>
      </c>
      <c r="C14" s="193">
        <v>12</v>
      </c>
      <c r="D14" s="148"/>
      <c r="E14" s="148" t="s">
        <v>38</v>
      </c>
      <c r="F14" s="149"/>
      <c r="G14" s="191">
        <f>C26</f>
        <v>15.924999999999999</v>
      </c>
      <c r="H14" s="192"/>
      <c r="I14" s="190"/>
      <c r="J14" s="190"/>
      <c r="K14" s="151">
        <f t="shared" si="0"/>
        <v>0</v>
      </c>
      <c r="L14" s="151"/>
      <c r="M14" s="1"/>
      <c r="S14" s="166"/>
      <c r="T14" s="164"/>
      <c r="U14" s="164"/>
      <c r="V14" s="164"/>
      <c r="W14" s="164"/>
      <c r="X14" s="164"/>
      <c r="Y14" s="164"/>
      <c r="Z14" s="164"/>
      <c r="AA14" s="164"/>
      <c r="AB14" s="164"/>
      <c r="AC14" s="164"/>
      <c r="AD14" s="165"/>
    </row>
    <row r="15" spans="1:30" ht="15.75" x14ac:dyDescent="0.25">
      <c r="A15" s="1"/>
      <c r="B15" s="3"/>
      <c r="C15" s="1"/>
      <c r="D15" s="1"/>
      <c r="E15" s="1"/>
      <c r="F15" s="1"/>
      <c r="G15" s="1"/>
      <c r="H15" s="1"/>
      <c r="I15" s="150" t="s">
        <v>32</v>
      </c>
      <c r="J15" s="150"/>
      <c r="K15" s="151">
        <f>K6+K7+K8+K9+K10+K11+K12+K13+K14</f>
        <v>0</v>
      </c>
      <c r="L15" s="151"/>
      <c r="M15" s="1"/>
      <c r="S15" s="163" t="s">
        <v>52</v>
      </c>
      <c r="T15" s="167"/>
      <c r="U15" s="167"/>
      <c r="V15" s="167"/>
      <c r="W15" s="167"/>
      <c r="X15" s="167"/>
      <c r="Y15" s="167"/>
      <c r="Z15" s="167"/>
      <c r="AA15" s="167"/>
      <c r="AB15" s="167"/>
      <c r="AC15" s="167"/>
      <c r="AD15" s="168"/>
    </row>
    <row r="16" spans="1:30" ht="15.75" x14ac:dyDescent="0.25">
      <c r="A16" s="1"/>
      <c r="B16" s="3"/>
      <c r="C16" s="1"/>
      <c r="D16" s="1"/>
      <c r="E16" s="1"/>
      <c r="F16" s="1"/>
      <c r="G16" s="1"/>
      <c r="H16" s="1"/>
      <c r="I16" s="150"/>
      <c r="J16" s="150"/>
      <c r="K16" s="151"/>
      <c r="L16" s="151"/>
      <c r="M16" s="1"/>
      <c r="S16" s="163"/>
      <c r="T16" s="167"/>
      <c r="U16" s="167"/>
      <c r="V16" s="167"/>
      <c r="W16" s="167"/>
      <c r="X16" s="167"/>
      <c r="Y16" s="167"/>
      <c r="Z16" s="167"/>
      <c r="AA16" s="167"/>
      <c r="AB16" s="167"/>
      <c r="AC16" s="167"/>
      <c r="AD16" s="168"/>
    </row>
    <row r="17" spans="1:30" ht="16.5" thickBot="1" x14ac:dyDescent="0.3">
      <c r="A17" s="1"/>
      <c r="B17" s="3"/>
      <c r="C17" s="1"/>
      <c r="D17" s="1"/>
      <c r="E17" s="1"/>
      <c r="F17" s="1"/>
      <c r="G17" s="1"/>
      <c r="H17" s="1"/>
      <c r="I17" s="1"/>
      <c r="J17" s="1"/>
      <c r="K17" s="1"/>
      <c r="L17" s="1"/>
      <c r="M17" s="1"/>
      <c r="S17" s="169"/>
      <c r="T17" s="170"/>
      <c r="U17" s="170"/>
      <c r="V17" s="170"/>
      <c r="W17" s="170"/>
      <c r="X17" s="170"/>
      <c r="Y17" s="170"/>
      <c r="Z17" s="170"/>
      <c r="AA17" s="170"/>
      <c r="AB17" s="170"/>
      <c r="AC17" s="170"/>
      <c r="AD17" s="171"/>
    </row>
    <row r="18" spans="1:30" ht="15.75" x14ac:dyDescent="0.25">
      <c r="A18" s="1"/>
      <c r="B18" s="3"/>
      <c r="C18" s="1"/>
      <c r="D18" s="1"/>
      <c r="E18" s="1"/>
      <c r="F18" s="1"/>
      <c r="G18" s="1"/>
      <c r="H18" s="1"/>
      <c r="I18" s="1"/>
      <c r="J18" s="1"/>
      <c r="K18" s="1"/>
      <c r="L18" s="1"/>
      <c r="M18" s="1"/>
    </row>
    <row r="19" spans="1:30" ht="15.75" x14ac:dyDescent="0.25">
      <c r="A19" s="1"/>
      <c r="B19" s="3"/>
      <c r="C19" s="1"/>
      <c r="D19" s="1"/>
      <c r="E19" s="1"/>
      <c r="F19" s="1"/>
      <c r="G19" s="1"/>
      <c r="H19" s="1"/>
      <c r="I19" s="1"/>
      <c r="J19" s="1"/>
      <c r="K19" s="1"/>
      <c r="L19" s="1"/>
      <c r="M19" s="1"/>
    </row>
    <row r="20" spans="1:30" x14ac:dyDescent="0.25">
      <c r="A20" s="179" t="s">
        <v>28</v>
      </c>
      <c r="B20" s="179"/>
      <c r="C20" s="179"/>
      <c r="D20" s="179"/>
      <c r="E20" s="179"/>
      <c r="F20" s="179"/>
      <c r="G20" s="179"/>
      <c r="H20" s="179"/>
      <c r="I20" s="1"/>
      <c r="J20" s="1"/>
      <c r="K20" s="1"/>
      <c r="L20" s="1"/>
      <c r="M20" s="1"/>
    </row>
    <row r="21" spans="1:30" x14ac:dyDescent="0.25">
      <c r="A21" s="179"/>
      <c r="B21" s="179"/>
      <c r="C21" s="179"/>
      <c r="D21" s="179"/>
      <c r="E21" s="179"/>
      <c r="F21" s="179"/>
      <c r="G21" s="179"/>
      <c r="H21" s="179"/>
      <c r="I21" s="1"/>
      <c r="J21" s="1"/>
      <c r="K21" s="1"/>
      <c r="L21" s="1"/>
      <c r="M21" s="1"/>
    </row>
    <row r="22" spans="1:30" x14ac:dyDescent="0.25">
      <c r="A22" s="106" t="s">
        <v>26</v>
      </c>
      <c r="B22" s="82"/>
      <c r="C22" s="85">
        <v>0.05</v>
      </c>
      <c r="D22" s="81" t="s">
        <v>45</v>
      </c>
      <c r="E22" s="81"/>
      <c r="F22" s="81"/>
      <c r="G22" s="81"/>
      <c r="H22" s="142">
        <f>G4*C22</f>
        <v>22.75</v>
      </c>
      <c r="I22" s="4"/>
      <c r="J22" s="4"/>
      <c r="K22" s="4"/>
      <c r="L22" s="1"/>
      <c r="M22" s="1"/>
    </row>
    <row r="23" spans="1:30" x14ac:dyDescent="0.25">
      <c r="A23" s="180"/>
      <c r="B23" s="181"/>
      <c r="C23" s="86"/>
      <c r="D23" s="83"/>
      <c r="E23" s="83"/>
      <c r="F23" s="83"/>
      <c r="G23" s="83"/>
      <c r="H23" s="142"/>
      <c r="I23" s="4"/>
      <c r="J23" s="4"/>
      <c r="K23" s="4"/>
      <c r="L23" s="1"/>
      <c r="M23" s="1"/>
    </row>
    <row r="24" spans="1:30" x14ac:dyDescent="0.25">
      <c r="A24" s="180"/>
      <c r="B24" s="181"/>
      <c r="C24" s="79">
        <v>0.7</v>
      </c>
      <c r="D24" s="81" t="s">
        <v>25</v>
      </c>
      <c r="E24" s="82"/>
      <c r="F24" s="79">
        <v>0.3</v>
      </c>
      <c r="G24" s="81" t="s">
        <v>40</v>
      </c>
      <c r="H24" s="82"/>
      <c r="I24" s="189" t="s">
        <v>30</v>
      </c>
      <c r="J24" s="189"/>
      <c r="K24" s="183" t="s">
        <v>31</v>
      </c>
      <c r="L24" s="183"/>
      <c r="M24" s="152" t="s">
        <v>51</v>
      </c>
      <c r="N24" s="152"/>
      <c r="O24" s="152"/>
    </row>
    <row r="25" spans="1:30" x14ac:dyDescent="0.25">
      <c r="A25" s="182"/>
      <c r="B25" s="84"/>
      <c r="C25" s="80"/>
      <c r="D25" s="83"/>
      <c r="E25" s="84"/>
      <c r="F25" s="80"/>
      <c r="G25" s="83"/>
      <c r="H25" s="84"/>
      <c r="I25" s="189"/>
      <c r="J25" s="189"/>
      <c r="K25" s="183"/>
      <c r="L25" s="183"/>
      <c r="M25" s="152"/>
      <c r="N25" s="152"/>
      <c r="O25" s="152"/>
    </row>
    <row r="26" spans="1:30" ht="31.5" x14ac:dyDescent="0.25">
      <c r="A26" s="8" t="s">
        <v>0</v>
      </c>
      <c r="B26" s="9" t="s">
        <v>17</v>
      </c>
      <c r="C26" s="174">
        <f>C24*H22</f>
        <v>15.924999999999999</v>
      </c>
      <c r="D26" s="175"/>
      <c r="E26" s="176"/>
      <c r="F26" s="174">
        <f>F24* H22</f>
        <v>6.8250000000000002</v>
      </c>
      <c r="G26" s="175"/>
      <c r="H26" s="176"/>
      <c r="I26" s="177"/>
      <c r="J26" s="178"/>
      <c r="K26" s="151">
        <f t="shared" ref="K26:K32" si="1">I26*(F26+C26)</f>
        <v>0</v>
      </c>
      <c r="L26" s="151"/>
      <c r="M26" s="152"/>
      <c r="N26" s="152"/>
      <c r="O26" s="152"/>
    </row>
    <row r="27" spans="1:30" ht="47.25" x14ac:dyDescent="0.25">
      <c r="A27" s="8" t="s">
        <v>1</v>
      </c>
      <c r="B27" s="9" t="s">
        <v>18</v>
      </c>
      <c r="C27" s="174">
        <f>C24*H22</f>
        <v>15.924999999999999</v>
      </c>
      <c r="D27" s="175"/>
      <c r="E27" s="176"/>
      <c r="F27" s="174">
        <f>F24*H22</f>
        <v>6.8250000000000002</v>
      </c>
      <c r="G27" s="175"/>
      <c r="H27" s="176"/>
      <c r="I27" s="187"/>
      <c r="J27" s="188"/>
      <c r="K27" s="151">
        <f t="shared" si="1"/>
        <v>0</v>
      </c>
      <c r="L27" s="151"/>
      <c r="M27" s="152"/>
      <c r="N27" s="152"/>
      <c r="O27" s="152"/>
    </row>
    <row r="28" spans="1:30" ht="31.5" x14ac:dyDescent="0.25">
      <c r="A28" s="8" t="s">
        <v>2</v>
      </c>
      <c r="B28" s="9" t="s">
        <v>19</v>
      </c>
      <c r="C28" s="174">
        <f>C24*H22</f>
        <v>15.924999999999999</v>
      </c>
      <c r="D28" s="175"/>
      <c r="E28" s="176"/>
      <c r="F28" s="174">
        <f>F24*H22</f>
        <v>6.8250000000000002</v>
      </c>
      <c r="G28" s="175"/>
      <c r="H28" s="176"/>
      <c r="I28" s="177"/>
      <c r="J28" s="178"/>
      <c r="K28" s="151">
        <f t="shared" si="1"/>
        <v>0</v>
      </c>
      <c r="L28" s="151"/>
      <c r="M28" s="153"/>
      <c r="N28" s="153"/>
      <c r="O28" s="153"/>
    </row>
    <row r="29" spans="1:30" ht="31.5" x14ac:dyDescent="0.25">
      <c r="A29" s="8" t="s">
        <v>9</v>
      </c>
      <c r="B29" s="9" t="s">
        <v>20</v>
      </c>
      <c r="C29" s="174">
        <f>C24*H22</f>
        <v>15.924999999999999</v>
      </c>
      <c r="D29" s="175"/>
      <c r="E29" s="176"/>
      <c r="F29" s="174">
        <f>F24*H22</f>
        <v>6.8250000000000002</v>
      </c>
      <c r="G29" s="175"/>
      <c r="H29" s="176"/>
      <c r="I29" s="177"/>
      <c r="J29" s="178"/>
      <c r="K29" s="151">
        <f t="shared" si="1"/>
        <v>0</v>
      </c>
      <c r="L29" s="151"/>
      <c r="M29" s="153"/>
      <c r="N29" s="153"/>
      <c r="O29" s="153"/>
    </row>
    <row r="30" spans="1:30" ht="46.5" x14ac:dyDescent="0.25">
      <c r="A30" s="8" t="s">
        <v>5</v>
      </c>
      <c r="B30" s="9" t="s">
        <v>21</v>
      </c>
      <c r="C30" s="174">
        <f>C24*H22</f>
        <v>15.924999999999999</v>
      </c>
      <c r="D30" s="175"/>
      <c r="E30" s="176"/>
      <c r="F30" s="174">
        <f>F24*H22</f>
        <v>6.8250000000000002</v>
      </c>
      <c r="G30" s="175"/>
      <c r="H30" s="176"/>
      <c r="I30" s="177"/>
      <c r="J30" s="178"/>
      <c r="K30" s="151">
        <f t="shared" si="1"/>
        <v>0</v>
      </c>
      <c r="L30" s="151"/>
      <c r="M30" s="153"/>
      <c r="N30" s="153"/>
      <c r="O30" s="153"/>
    </row>
    <row r="31" spans="1:30" ht="31.5" x14ac:dyDescent="0.25">
      <c r="A31" s="8" t="s">
        <v>6</v>
      </c>
      <c r="B31" s="9" t="s">
        <v>22</v>
      </c>
      <c r="C31" s="174">
        <f>C24*H22</f>
        <v>15.924999999999999</v>
      </c>
      <c r="D31" s="175"/>
      <c r="E31" s="176"/>
      <c r="F31" s="174">
        <f>F24*H22</f>
        <v>6.8250000000000002</v>
      </c>
      <c r="G31" s="175"/>
      <c r="H31" s="176"/>
      <c r="I31" s="177"/>
      <c r="J31" s="178"/>
      <c r="K31" s="151">
        <f t="shared" si="1"/>
        <v>0</v>
      </c>
      <c r="L31" s="151"/>
      <c r="M31" s="4"/>
    </row>
    <row r="32" spans="1:30" ht="31.5" x14ac:dyDescent="0.25">
      <c r="A32" s="8" t="s">
        <v>7</v>
      </c>
      <c r="B32" s="9" t="s">
        <v>23</v>
      </c>
      <c r="C32" s="174">
        <v>0</v>
      </c>
      <c r="D32" s="175"/>
      <c r="E32" s="176"/>
      <c r="F32" s="174">
        <v>0</v>
      </c>
      <c r="G32" s="175"/>
      <c r="H32" s="176"/>
      <c r="I32" s="190"/>
      <c r="J32" s="190"/>
      <c r="K32" s="151">
        <f t="shared" si="1"/>
        <v>0</v>
      </c>
      <c r="L32" s="151"/>
      <c r="M32" s="4"/>
    </row>
    <row r="33" spans="1:13" x14ac:dyDescent="0.25">
      <c r="A33" s="1"/>
      <c r="B33" s="5"/>
      <c r="C33" s="1"/>
      <c r="D33" s="1"/>
      <c r="E33" s="1"/>
      <c r="F33" s="1"/>
      <c r="G33" s="1"/>
      <c r="H33" s="1"/>
      <c r="I33" s="150"/>
      <c r="J33" s="150"/>
      <c r="K33" s="151">
        <f>IF(M28="Nein",(K26+K27+K28+K29+K30+K31+K32)*82.5%,K26+K27+K28+K29+K30+K31+K32)</f>
        <v>0</v>
      </c>
      <c r="L33" s="151"/>
      <c r="M33" s="4"/>
    </row>
    <row r="34" spans="1:13" x14ac:dyDescent="0.25">
      <c r="A34" s="1"/>
      <c r="B34" s="5"/>
      <c r="C34" s="1"/>
      <c r="D34" s="1"/>
      <c r="E34" s="1"/>
      <c r="F34" s="1"/>
      <c r="G34" s="1"/>
      <c r="H34" s="1"/>
      <c r="I34" s="150"/>
      <c r="J34" s="150"/>
      <c r="K34" s="151"/>
      <c r="L34" s="151"/>
      <c r="M34" s="1"/>
    </row>
    <row r="35" spans="1:13" x14ac:dyDescent="0.25">
      <c r="A35" s="1"/>
      <c r="B35" s="5"/>
      <c r="C35" s="1"/>
      <c r="D35" s="1"/>
      <c r="E35" s="1"/>
      <c r="F35" s="1"/>
      <c r="G35" s="1"/>
      <c r="H35" s="1"/>
      <c r="I35" s="150"/>
      <c r="J35" s="150"/>
      <c r="K35" s="151">
        <f>IF(M30="Nein",(K33)*82.5%,K33)</f>
        <v>0</v>
      </c>
      <c r="L35" s="151"/>
      <c r="M35" s="1"/>
    </row>
    <row r="36" spans="1:13" x14ac:dyDescent="0.25">
      <c r="A36" s="1"/>
      <c r="B36" s="5"/>
      <c r="C36" s="1"/>
      <c r="D36" s="1"/>
      <c r="E36" s="1"/>
      <c r="F36" s="1"/>
      <c r="G36" s="1"/>
      <c r="H36" s="1"/>
      <c r="I36" s="150"/>
      <c r="J36" s="150"/>
      <c r="K36" s="151"/>
      <c r="L36" s="151"/>
      <c r="M36" s="1"/>
    </row>
    <row r="37" spans="1:13" x14ac:dyDescent="0.25">
      <c r="A37" s="1"/>
      <c r="B37" s="5"/>
      <c r="C37" s="1"/>
      <c r="D37" s="1"/>
      <c r="E37" s="1"/>
      <c r="F37" s="1"/>
      <c r="G37" s="1"/>
      <c r="H37" s="1"/>
      <c r="I37" s="150" t="s">
        <v>54</v>
      </c>
      <c r="J37" s="150"/>
      <c r="K37" s="151">
        <f>IF(K33&lt;=K35,(K33),IF(K35&lt;=K33,(K35)))</f>
        <v>0</v>
      </c>
      <c r="L37" s="151"/>
      <c r="M37" s="1"/>
    </row>
    <row r="38" spans="1:13" x14ac:dyDescent="0.25">
      <c r="A38" s="1"/>
      <c r="B38" s="5"/>
      <c r="C38" s="1"/>
      <c r="D38" s="1"/>
      <c r="E38" s="1"/>
      <c r="F38" s="1"/>
      <c r="G38" s="1"/>
      <c r="H38" s="1"/>
      <c r="I38" s="150"/>
      <c r="J38" s="150"/>
      <c r="K38" s="151"/>
      <c r="L38" s="151"/>
      <c r="M38" s="1"/>
    </row>
    <row r="39" spans="1:13" ht="15.75" x14ac:dyDescent="0.25">
      <c r="A39" s="1"/>
      <c r="B39" s="5"/>
      <c r="C39" s="1"/>
      <c r="D39" s="1"/>
      <c r="E39" s="1"/>
      <c r="F39" s="1"/>
      <c r="G39" s="1"/>
      <c r="H39" s="1"/>
      <c r="I39" s="1"/>
      <c r="J39" s="6"/>
      <c r="K39" s="1"/>
      <c r="L39" s="1"/>
      <c r="M39" s="1"/>
    </row>
    <row r="40" spans="1:13" ht="44.25" customHeight="1" x14ac:dyDescent="0.25">
      <c r="A40" s="1"/>
      <c r="B40" s="184" t="s">
        <v>44</v>
      </c>
      <c r="C40" s="172" t="s">
        <v>24</v>
      </c>
      <c r="D40" s="172"/>
      <c r="E40" s="172"/>
      <c r="F40" s="172"/>
      <c r="G40" s="173">
        <f>K37+K15</f>
        <v>0</v>
      </c>
      <c r="H40" s="173"/>
      <c r="I40" s="1"/>
      <c r="J40" s="1"/>
      <c r="K40" s="1"/>
      <c r="L40" s="1"/>
      <c r="M40" s="1"/>
    </row>
    <row r="41" spans="1:13" ht="40.5" customHeight="1" x14ac:dyDescent="0.25">
      <c r="A41" s="1"/>
      <c r="B41" s="184"/>
      <c r="C41" s="172" t="s">
        <v>37</v>
      </c>
      <c r="D41" s="172"/>
      <c r="E41" s="172"/>
      <c r="F41" s="172"/>
      <c r="G41" s="173">
        <f>IF(G40&lt;10000,G40,G40/2)</f>
        <v>0</v>
      </c>
      <c r="H41" s="173"/>
      <c r="I41" s="1"/>
      <c r="J41" s="1"/>
      <c r="K41" s="1"/>
      <c r="L41" s="1"/>
      <c r="M41" s="1"/>
    </row>
    <row r="42" spans="1:13" ht="42" customHeight="1" x14ac:dyDescent="0.25">
      <c r="A42" s="1"/>
      <c r="B42" s="5"/>
      <c r="C42" s="172" t="s">
        <v>36</v>
      </c>
      <c r="D42" s="172"/>
      <c r="E42" s="172"/>
      <c r="F42" s="172"/>
      <c r="G42" s="173">
        <f>IF(G40&lt;10000,0,G40/2)</f>
        <v>0</v>
      </c>
      <c r="H42" s="173"/>
      <c r="I42" s="1"/>
      <c r="J42" s="1"/>
      <c r="K42" s="1"/>
      <c r="L42" s="1"/>
      <c r="M42" s="1"/>
    </row>
  </sheetData>
  <sheetProtection selectLockedCells="1"/>
  <mergeCells count="111">
    <mergeCell ref="C8:F8"/>
    <mergeCell ref="G8:H8"/>
    <mergeCell ref="I8:J8"/>
    <mergeCell ref="K8:L8"/>
    <mergeCell ref="K9:L9"/>
    <mergeCell ref="A1:H2"/>
    <mergeCell ref="A3:B5"/>
    <mergeCell ref="C3:F5"/>
    <mergeCell ref="G3:H3"/>
    <mergeCell ref="G4:H5"/>
    <mergeCell ref="I4:J5"/>
    <mergeCell ref="C9:F9"/>
    <mergeCell ref="G9:H9"/>
    <mergeCell ref="I9:J9"/>
    <mergeCell ref="K4:L5"/>
    <mergeCell ref="C6:F6"/>
    <mergeCell ref="G6:H6"/>
    <mergeCell ref="I6:J6"/>
    <mergeCell ref="K6:L6"/>
    <mergeCell ref="C7:F7"/>
    <mergeCell ref="G7:H7"/>
    <mergeCell ref="I7:J7"/>
    <mergeCell ref="K7:L7"/>
    <mergeCell ref="C12:F12"/>
    <mergeCell ref="G12:H12"/>
    <mergeCell ref="I12:J12"/>
    <mergeCell ref="K12:L12"/>
    <mergeCell ref="C13:F13"/>
    <mergeCell ref="G13:H13"/>
    <mergeCell ref="I13:J13"/>
    <mergeCell ref="K13:L13"/>
    <mergeCell ref="C10:F10"/>
    <mergeCell ref="G10:H10"/>
    <mergeCell ref="I10:J10"/>
    <mergeCell ref="K10:L10"/>
    <mergeCell ref="C11:F11"/>
    <mergeCell ref="G11:H11"/>
    <mergeCell ref="I11:J11"/>
    <mergeCell ref="K11:L11"/>
    <mergeCell ref="C32:E32"/>
    <mergeCell ref="F32:H32"/>
    <mergeCell ref="I32:J32"/>
    <mergeCell ref="K32:L32"/>
    <mergeCell ref="E14:F14"/>
    <mergeCell ref="G14:H14"/>
    <mergeCell ref="I14:J14"/>
    <mergeCell ref="K14:L14"/>
    <mergeCell ref="I15:J16"/>
    <mergeCell ref="K15:L16"/>
    <mergeCell ref="C14:D14"/>
    <mergeCell ref="T3:U3"/>
    <mergeCell ref="T4:U4"/>
    <mergeCell ref="T5:W5"/>
    <mergeCell ref="T7:U7"/>
    <mergeCell ref="I33:J34"/>
    <mergeCell ref="K33:L34"/>
    <mergeCell ref="C29:E29"/>
    <mergeCell ref="F29:H29"/>
    <mergeCell ref="I29:J29"/>
    <mergeCell ref="K29:L29"/>
    <mergeCell ref="C30:E30"/>
    <mergeCell ref="F30:H30"/>
    <mergeCell ref="I30:J30"/>
    <mergeCell ref="K30:L30"/>
    <mergeCell ref="C27:E27"/>
    <mergeCell ref="F27:H27"/>
    <mergeCell ref="I27:J27"/>
    <mergeCell ref="K27:L27"/>
    <mergeCell ref="C28:E28"/>
    <mergeCell ref="F28:H28"/>
    <mergeCell ref="I28:J28"/>
    <mergeCell ref="K28:L28"/>
    <mergeCell ref="I24:J25"/>
    <mergeCell ref="M30:O30"/>
    <mergeCell ref="C42:F42"/>
    <mergeCell ref="G42:H42"/>
    <mergeCell ref="C26:E26"/>
    <mergeCell ref="F26:H26"/>
    <mergeCell ref="I26:J26"/>
    <mergeCell ref="K26:L26"/>
    <mergeCell ref="A20:H21"/>
    <mergeCell ref="A22:B25"/>
    <mergeCell ref="C22:C23"/>
    <mergeCell ref="D22:G23"/>
    <mergeCell ref="H22:H23"/>
    <mergeCell ref="C24:C25"/>
    <mergeCell ref="D24:E25"/>
    <mergeCell ref="F24:F25"/>
    <mergeCell ref="G24:H25"/>
    <mergeCell ref="K24:L25"/>
    <mergeCell ref="B40:B41"/>
    <mergeCell ref="C40:F40"/>
    <mergeCell ref="G40:H40"/>
    <mergeCell ref="C41:F41"/>
    <mergeCell ref="G41:H41"/>
    <mergeCell ref="C31:E31"/>
    <mergeCell ref="F31:H31"/>
    <mergeCell ref="I31:J31"/>
    <mergeCell ref="I37:J38"/>
    <mergeCell ref="K37:L38"/>
    <mergeCell ref="M24:O27"/>
    <mergeCell ref="M28:O29"/>
    <mergeCell ref="T9:X9"/>
    <mergeCell ref="T6:AA6"/>
    <mergeCell ref="S11:AD11"/>
    <mergeCell ref="S12:AD12"/>
    <mergeCell ref="S13:AD14"/>
    <mergeCell ref="S15:AD17"/>
    <mergeCell ref="I35:J36"/>
    <mergeCell ref="K35:L36"/>
    <mergeCell ref="K31:L31"/>
  </mergeCells>
  <dataValidations count="1">
    <dataValidation type="list" allowBlank="1" showInputMessage="1" showErrorMessage="1" sqref="M28:O29 M30:O30" xr:uid="{00000000-0002-0000-0100-000000000000}">
      <formula1>"Ja,Nein,"</formula1>
    </dataValidation>
  </dataValidations>
  <pageMargins left="0.7" right="0.7" top="0.78740157499999996" bottom="0.78740157499999996" header="0.3" footer="0.3"/>
  <pageSetup paperSize="9" scale="3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5F5B3230F87143A2E900F23E5C5F66" ma:contentTypeVersion="15" ma:contentTypeDescription="Ein neues Dokument erstellen." ma:contentTypeScope="" ma:versionID="a9e19b6916d808e7e6d03cc5790d651a">
  <xsd:schema xmlns:xsd="http://www.w3.org/2001/XMLSchema" xmlns:xs="http://www.w3.org/2001/XMLSchema" xmlns:p="http://schemas.microsoft.com/office/2006/metadata/properties" xmlns:ns2="d47a266c-ab64-4618-b39c-fbaab9e0adf1" xmlns:ns3="87ca410c-faef-4e36-ba10-52657f629293" targetNamespace="http://schemas.microsoft.com/office/2006/metadata/properties" ma:root="true" ma:fieldsID="4f910712a81e28c88b29c4168fe28b71" ns2:_="" ns3:_="">
    <xsd:import namespace="d47a266c-ab64-4618-b39c-fbaab9e0adf1"/>
    <xsd:import namespace="87ca410c-faef-4e36-ba10-52657f62929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a266c-ab64-4618-b39c-fbaab9e0adf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91094ef3-0b19-4655-bb68-4b207c110c5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ca410c-faef-4e36-ba10-52657f62929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7280156-0d9f-4b62-bb6d-b7bc1ef45748}" ma:internalName="TaxCatchAll" ma:showField="CatchAllData" ma:web="87ca410c-faef-4e36-ba10-52657f62929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7a266c-ab64-4618-b39c-fbaab9e0adf1">
      <Terms xmlns="http://schemas.microsoft.com/office/infopath/2007/PartnerControls"/>
    </lcf76f155ced4ddcb4097134ff3c332f>
    <TaxCatchAll xmlns="87ca410c-faef-4e36-ba10-52657f6292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173984-4D86-4868-B6D9-5094E86FB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a266c-ab64-4618-b39c-fbaab9e0adf1"/>
    <ds:schemaRef ds:uri="87ca410c-faef-4e36-ba10-52657f629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7607AB-9A76-4A15-9890-7B1F3215202F}">
  <ds:schemaRefs>
    <ds:schemaRef ds:uri="http://schemas.microsoft.com/office/2006/metadata/properties"/>
    <ds:schemaRef ds:uri="http://schemas.microsoft.com/office/infopath/2007/PartnerControls"/>
    <ds:schemaRef ds:uri="d47a266c-ab64-4618-b39c-fbaab9e0adf1"/>
    <ds:schemaRef ds:uri="87ca410c-faef-4e36-ba10-52657f629293"/>
  </ds:schemaRefs>
</ds:datastoreItem>
</file>

<file path=customXml/itemProps3.xml><?xml version="1.0" encoding="utf-8"?>
<ds:datastoreItem xmlns:ds="http://schemas.openxmlformats.org/officeDocument/2006/customXml" ds:itemID="{69E99922-0BA0-4626-B918-1ABDA21CDE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Brixen - Bressanone</vt:lpstr>
      <vt:lpstr>Lüsen - Luson</vt:lpstr>
      <vt:lpstr>'Brixen - Bressanone'!Druckbereich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 Urbanistik</dc:creator>
  <cp:lastModifiedBy>Petra Sigmund</cp:lastModifiedBy>
  <cp:lastPrinted>2024-09-10T11:10:20Z</cp:lastPrinted>
  <dcterms:created xsi:type="dcterms:W3CDTF">2020-07-16T11:51:15Z</dcterms:created>
  <dcterms:modified xsi:type="dcterms:W3CDTF">2024-11-05T14:15:46Z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0x010100305F5B3230F87143A2E900F23E5C5F66</vt:lpwstr>
  </property>
  <property fmtid="{D5CDD505-2E9C-101B-9397-08002B2CF9AE}" pid="3" name="Order">
    <vt:r8>17046600</vt:r8>
  </property>
  <property fmtid="{D5CDD505-2E9C-101B-9397-08002B2CF9AE}" pid="4" name="MediaServiceImageTags">
    <vt:lpwstr/>
  </property>
</Properties>
</file>